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97" documentId="13_ncr:1_{F6CB121F-512D-4AA6-A0C1-0FB36C537598}" xr6:coauthVersionLast="47" xr6:coauthVersionMax="47" xr10:uidLastSave="{D5B3CD73-6512-49A2-A783-99D2809881A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<sst xmlns="http://schemas.openxmlformats.org/spreadsheetml/2006/main" count="180298" uniqueCount="39130">
  <si>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</si>
  <si>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</si>
  <si>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</si>
  <si>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</si>
  <si>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</si>
  <si>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</si>
  <si>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</si>
  <si>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</si>
  <si>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</si>
  <si>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</si>
  <si>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</si>
  <si>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</si>
  <si>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</si>
  <si>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</si>
  <si>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</si>
  <si>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</si>
  <si>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</si>
  <si>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</si>
  <si>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</si>
  <si>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</si>
  <si>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</si>
  <si>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</si>
  <si>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</si>
  <si>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</si>
  <si>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</si>
  <si>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</si>
  <si>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</si>
  <si>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</si>
  <si>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</si>
  <si>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</si>
  <si>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</si>
  <si>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</si>
  <si>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</si>
  <si>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</si>
  <si>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</si>
  <si>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</si>
  <si>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</si>
  <si>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</si>
  <si>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</si>
  <si>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</si>
  <si>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</si>
  <si>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</si>
  <si>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</si>
  <si>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</si>
  <si>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</si>
  <si>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</si>
  <si>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</si>
  <si>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</si>
  <si>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</si>
  <si>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</si>
  <si>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</si>
  <si>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</si>
  <si>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</si>
  <si>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</si>
  <si>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</si>
  <si>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</si>
  <si>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</si>
  <si>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</si>
  <si>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</si>
  <si>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</si>
  <si>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</si>
  <si>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</si>
  <si>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</si>
  <si>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</si>
  <si>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</si>
  <si>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</si>
  <si>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</si>
  <si>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</si>
  <si>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</si>
  <si>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</si>
  <si>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</si>
  <si>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</si>
  <si>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</si>
  <si>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</si>
  <si>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</si>
  <si>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</si>
  <si>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</si>
  <si>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</si>
  <si>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</si>
  <si>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</si>
  <si>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</si>
  <si>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</si>
  <si>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</si>
  <si>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</si>
  <si>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</si>
  <si>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</si>
  <si>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</si>
  <si>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</si>
  <si>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</si>
  <si>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</si>
  <si>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</si>
  <si>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</si>
  <si>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</si>
  <si>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</si>
  <si>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</si>
  <si>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</si>
  <si>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</si>
  <si>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</si>
  <si>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</si>
  <si>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</si>
  <si>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</si>
  <si>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</si>
  <si>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</si>
  <si>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</si>
  <si>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</si>
  <si>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</si>
  <si>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</si>
  <si>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</si>
  <si>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</si>
  <si>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</si>
  <si>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</si>
  <si>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</si>
  <si>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</si>
  <si>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</si>
  <si>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</si>
  <si>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</si>
  <si>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</si>
  <si>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</si>
  <si>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</si>
  <si>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</si>
  <si>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</si>
  <si>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</si>
  <si>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</si>
  <si>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</si>
  <si>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</si>
  <si>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</si>
  <si>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</si>
  <si>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</si>
  <si>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</si>
  <si>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</si>
  <si>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</si>
  <si>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</si>
  <si>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</si>
  <si>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</si>
  <si>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</si>
  <si>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</si>
  <si>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</si>
  <si>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</si>
  <si>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</si>
  <si>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</si>
  <si>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</si>
  <si>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</si>
  <si>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</si>
  <si>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</si>
  <si>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</si>
  <si>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</si>
  <si>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</si>
  <si>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</si>
  <si>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</si>
  <si>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</si>
  <si>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</si>
  <si>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</si>
  <si>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</si>
  <si>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</si>
  <si>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</si>
  <si>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</si>
  <si>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</si>
  <si>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</si>
  <si>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</si>
  <si>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</si>
  <si>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</si>
  <si>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</si>
  <si>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</si>
  <si>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</si>
  <si>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</si>
  <si>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</si>
  <si>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</si>
  <si>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</si>
  <si>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</si>
  <si>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</si>
  <si>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</si>
  <si>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</si>
  <si>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</si>
  <si>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</si>
  <si>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</si>
  <si>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</si>
  <si>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</si>
  <si>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</si>
  <si>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</si>
  <si>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</si>
  <si>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</si>
  <si>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</si>
  <si>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</si>
  <si>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</si>
  <si>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</si>
  <si>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</si>
  <si>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</si>
  <si>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</si>
  <si>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</si>
  <si>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</si>
  <si>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</si>
  <si>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</si>
  <si>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</si>
  <si>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</si>
  <si>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</si>
  <si>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</si>
  <si>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</si>
  <si>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</si>
  <si>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</si>
  <si>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</si>
  <si>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</si>
  <si>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</si>
  <si>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</si>
  <si>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</si>
  <si>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</si>
  <si>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</si>
  <si>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</si>
  <si>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</si>
  <si>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</si>
  <si>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</si>
  <si>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</si>
  <si>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</si>
  <si>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</si>
  <si>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</si>
  <si>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</si>
  <si>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</si>
  <si>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</si>
  <si>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</si>
  <si>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</si>
  <si>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</si>
  <si>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</si>
  <si>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</si>
  <si>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</si>
  <si>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</si>
  <si>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</si>
  <si>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</si>
  <si>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</si>
  <si>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</si>
  <si>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</si>
  <si>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</si>
  <si>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</si>
  <si>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</si>
  <si>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</si>
  <si>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</si>
  <si>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</si>
  <si>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</si>
  <si>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</si>
  <si>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</si>
  <si>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</si>
  <si>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</si>
  <si>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</si>
  <si>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</si>
  <si>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</si>
  <si>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</si>
  <si>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</si>
  <si>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</si>
  <si>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</si>
  <si>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</si>
  <si>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</si>
  <si>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</si>
  <si>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</si>
  <si>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</si>
  <si>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</si>
  <si>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</si>
  <si>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</si>
  <si>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</si>
  <si>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</si>
  <si>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</si>
  <si>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</si>
  <si>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</si>
  <si>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</si>
  <si>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</si>
  <si>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</si>
  <si>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</si>
  <si>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</si>
  <si>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</si>
  <si>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</si>
  <si>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</si>
  <si>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</si>
  <si>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</si>
  <si>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</si>
  <si>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</si>
  <si>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</si>
  <si>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</si>
  <si>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</si>
  <si>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</si>
  <si>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</si>
  <si>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</si>
  <si>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</si>
  <si>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</si>
  <si>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</si>
  <si>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</si>
  <si>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</si>
  <si>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</si>
  <si>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</si>
  <si>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</si>
  <si>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</si>
  <si>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</si>
  <si>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</si>
  <si>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</si>
  <si>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</si>
  <si>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</si>
  <si>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</si>
  <si>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</si>
  <si>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</si>
  <si>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</si>
  <si>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</si>
  <si>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</si>
  <si>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</si>
  <si>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</si>
  <si>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</si>
  <si>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</si>
  <si>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</si>
  <si>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</si>
  <si>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</si>
  <si>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</si>
  <si>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</si>
  <si>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</si>
  <si>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</si>
  <si>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</si>
  <si>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</si>
  <si>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</si>
  <si>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</si>
  <si>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</si>
  <si>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</si>
  <si>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</si>
  <si>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</si>
  <si>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</si>
  <si>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</si>
  <si>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</si>
  <si>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</si>
  <si>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</si>
  <si>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</si>
  <si>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</si>
  <si>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</si>
  <si>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</si>
  <si>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</si>
  <si>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</si>
  <si>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</si>
  <si>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</si>
  <si>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</si>
  <si>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</si>
  <si>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</si>
  <si>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</si>
  <si>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</si>
  <si>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</si>
  <si>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</si>
  <si>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</si>
  <si>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</si>
  <si>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</si>
  <si>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</si>
  <si>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</si>
  <si>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</si>
  <si>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</si>
  <si>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</si>
  <si>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</si>
  <si>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</si>
  <si>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</si>
  <si>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</si>
  <si>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</si>
  <si>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</si>
  <si>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</si>
  <si>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</si>
  <si>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</si>
  <si>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</si>
  <si>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</si>
  <si>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</si>
  <si>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</si>
  <si>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</si>
  <si>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</si>
  <si>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</si>
  <si>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</si>
  <si>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</si>
  <si>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</si>
  <si>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</si>
  <si>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</si>
  <si>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</si>
  <si>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</si>
  <si>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</si>
  <si>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</si>
  <si>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</si>
  <si>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</si>
  <si>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</si>
  <si>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</si>
  <si>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</si>
  <si>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</si>
  <si>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</si>
  <si>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</si>
  <si>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</si>
  <si>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</si>
  <si>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</si>
  <si>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</si>
  <si>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</si>
  <si>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</si>
  <si>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</si>
  <si>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</si>
  <si>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</si>
  <si>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</si>
  <si>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</si>
  <si>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</si>
  <si>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</si>
  <si>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</si>
  <si>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</si>
  <si>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</si>
  <si>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</si>
  <si>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</si>
  <si>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</si>
  <si>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</si>
  <si>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</si>
  <si>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</si>
  <si>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</si>
  <si>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</si>
  <si>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</si>
  <si>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</si>
  <si>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</si>
  <si>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</si>
  <si>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</si>
  <si>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</si>
  <si>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</si>
  <si>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</si>
  <si>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</si>
  <si>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</si>
  <si>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</si>
  <si>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</si>
  <si>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</si>
  <si>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</si>
  <si>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</si>
  <si>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</si>
  <si>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</si>
  <si>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</si>
  <si>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</si>
  <si>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</si>
  <si>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</si>
  <si>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</si>
  <si>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</si>
  <si>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</si>
  <si>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</si>
  <si>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</si>
  <si>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</si>
  <si>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</si>
  <si>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</si>
  <si>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</si>
  <si>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</si>
  <si>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</si>
  <si>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</si>
  <si>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</si>
  <si>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</si>
  <si>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</si>
  <si>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</si>
  <si>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</si>
  <si>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</si>
  <si>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</si>
  <si>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</si>
  <si>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</si>
  <si>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</si>
  <si>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</si>
  <si>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</si>
  <si>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</si>
  <si>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</si>
  <si>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</si>
  <si>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</si>
  <si>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</si>
  <si>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</si>
  <si>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</si>
  <si>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</si>
  <si>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</si>
  <si>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</si>
  <si>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</si>
  <si>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</si>
  <si>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</si>
  <si>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</si>
  <si>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</si>
  <si>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</si>
  <si>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</si>
  <si>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</si>
  <si>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</si>
  <si>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</si>
  <si>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</si>
  <si>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</si>
  <si>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</si>
  <si>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</si>
  <si>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</si>
  <si>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</si>
  <si>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</si>
  <si>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</si>
  <si>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</si>
  <si>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</si>
  <si>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</si>
  <si>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</si>
  <si>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</si>
  <si>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</si>
  <si>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</si>
  <si>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</si>
  <si>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</si>
  <si>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</si>
  <si>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</si>
  <si>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</si>
  <si>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</si>
  <si>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</si>
  <si>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</si>
  <si>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</si>
  <si>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</si>
  <si>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</si>
  <si>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</si>
  <si>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</si>
  <si>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</si>
  <si>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</si>
  <si>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</si>
  <si>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</si>
  <si>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</si>
  <si>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</si>
  <si>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</si>
  <si>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</si>
  <si>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</si>
  <si>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</si>
  <si>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</si>
  <si>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</si>
  <si>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</si>
  <si>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</si>
  <si>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</si>
  <si>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</si>
  <si>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</si>
  <si>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</si>
  <si>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</si>
  <si>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</si>
  <si>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</si>
  <si>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</si>
  <si>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</si>
  <si>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</si>
  <si>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</si>
  <si>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</si>
  <si>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</si>
  <si>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</si>
  <si>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</si>
  <si>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</si>
  <si>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</si>
  <si>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</si>
  <si>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</si>
  <si>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</si>
  <si>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</si>
  <si>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</si>
  <si>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</si>
  <si>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</si>
  <si>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</si>
  <si>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</si>
  <si>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</si>
  <si>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</si>
  <si>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</si>
  <si>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</si>
  <si>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</si>
  <si>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</si>
  <si>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</si>
  <si>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</si>
  <si>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</si>
  <si>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</si>
  <si>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</si>
  <si>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</si>
  <si>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</si>
  <si>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</si>
  <si>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</si>
  <si>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</si>
  <si>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</si>
  <si>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</si>
  <si>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</si>
  <si>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</si>
  <si>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</si>
  <si>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</si>
  <si>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</si>
  <si>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</si>
  <si>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</si>
  <si>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</si>
  <si>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</si>
  <si>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</si>
  <si>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</si>
  <si>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</si>
  <si>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</si>
  <si>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</si>
  <si>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</si>
  <si>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</si>
  <si>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</si>
  <si>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</si>
  <si>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</si>
  <si>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</si>
  <si>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</si>
  <si>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</si>
  <si>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</si>
  <si>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</si>
  <si>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</si>
  <si>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</si>
  <si>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</si>
  <si>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</si>
  <si>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</si>
  <si>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</si>
  <si>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</si>
  <si>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</si>
  <si>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</si>
  <si>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</si>
  <si>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</si>
  <si>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</si>
  <si>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</si>
  <si>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</si>
  <si>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</si>
  <si>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</si>
  <si>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</si>
  <si>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</si>
  <si>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</si>
  <si>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</si>
  <si>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</si>
  <si>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</si>
  <si>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</si>
  <si>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</si>
  <si>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</si>
  <si>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</si>
  <si>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</si>
  <si>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</si>
  <si>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</si>
  <si>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</si>
  <si>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</si>
  <si>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</si>
  <si>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</si>
  <si>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</si>
  <si>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</si>
  <si>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</si>
  <si>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</si>
  <si>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</si>
  <si>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</si>
  <si>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</si>
  <si>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</si>
  <si>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</si>
  <si>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</si>
  <si>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</si>
  <si>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</si>
  <si>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</si>
  <si>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</si>
  <si>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</si>
  <si>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</si>
  <si>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</si>
  <si>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</si>
  <si>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</si>
  <si>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</si>
  <si>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</si>
  <si>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</si>
  <si>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</si>
  <si>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</si>
  <si>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</si>
  <si>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</si>
  <si>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</si>
  <si>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</si>
  <si>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</si>
  <si>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</si>
  <si>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</si>
  <si>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</si>
  <si>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</si>
  <si>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</si>
  <si>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</si>
  <si>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</si>
  <si>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</si>
  <si>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</si>
  <si>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</si>
  <si>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</si>
  <si>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</si>
  <si>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</si>
  <si>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</si>
  <si>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</si>
  <si>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</si>
  <si>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</si>
  <si>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</si>
  <si>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</si>
  <si>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</si>
  <si>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</si>
  <si>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</si>
  <si>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</si>
  <si>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</si>
  <si>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</si>
  <si>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</si>
  <si>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</si>
  <si>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</si>
  <si>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</si>
  <si>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</si>
  <si>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</si>
  <si>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</si>
  <si>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</si>
  <si>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</si>
  <si>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</si>
  <si>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</si>
  <si>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</si>
  <si>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</si>
  <si>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</si>
  <si>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</si>
  <si>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</si>
  <si>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</si>
  <si>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</si>
  <si>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</si>
  <si>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</si>
  <si>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</si>
  <si>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</si>
  <si>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</si>
  <si>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</si>
  <si>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</si>
  <si>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</si>
  <si>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</si>
  <si>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</si>
  <si>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</si>
  <si>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</si>
  <si>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</si>
  <si>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</si>
  <si>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</si>
  <si>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</si>
  <si>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</si>
  <si>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</si>
  <si>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</si>
  <si>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</si>
  <si>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</si>
  <si>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</si>
  <si>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</si>
  <si>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</si>
  <si>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</si>
  <si>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</si>
  <si>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</si>
  <si>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</si>
  <si>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</si>
  <si>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</si>
  <si>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</si>
  <si>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</si>
  <si>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</si>
  <si>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</si>
  <si>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</si>
  <si>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</si>
  <si>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</si>
  <si>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</si>
  <si>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</si>
  <si>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</si>
  <si>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</si>
  <si>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</si>
  <si>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</si>
  <si>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</si>
  <si>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</si>
  <si>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</si>
  <si>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</si>
  <si>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</si>
  <si>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</si>
  <si>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</si>
  <si>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</si>
  <si>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</si>
  <si>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</si>
  <si>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</si>
  <si>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</si>
  <si>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</si>
  <si>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</si>
  <si>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</si>
  <si>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</si>
  <si>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</si>
  <si>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</si>
  <si>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</si>
  <si>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</si>
  <si>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</si>
  <si>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</si>
  <si>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</si>
  <si>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</si>
  <si>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</si>
  <si>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</si>
  <si>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</si>
  <si>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</si>
  <si>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</si>
  <si>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</si>
  <si>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</si>
  <si>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</si>
  <si>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</si>
  <si>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</si>
  <si>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</si>
  <si>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</si>
  <si>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</si>
  <si>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</si>
  <si>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</si>
  <si>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</si>
  <si>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</si>
  <si>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</si>
  <si>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</si>
  <si>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</si>
  <si>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</si>
  <si>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</si>
  <si>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</si>
  <si>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</si>
  <si>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</si>
  <si>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</si>
  <si>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</si>
  <si>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</si>
  <si>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</si>
  <si>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</si>
  <si>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</si>
  <si>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</si>
  <si>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</si>
  <si>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</si>
  <si>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</si>
  <si>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</si>
  <si>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</si>
  <si>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</si>
  <si>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</si>
  <si>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</si>
  <si>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</si>
  <si>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</si>
  <si>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</si>
  <si>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</si>
  <si>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</si>
  <si>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</si>
  <si>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</si>
  <si>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</si>
  <si>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</si>
  <si>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</si>
  <si>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</si>
  <si>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</si>
  <si>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</si>
  <si>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</si>
  <si>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</si>
  <si>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</si>
  <si>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</si>
  <si>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</si>
  <si>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</si>
  <si>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</si>
  <si>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</si>
  <si>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</si>
  <si>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</si>
  <si>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</si>
  <si>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</si>
  <si>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</si>
  <si>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</si>
  <si>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</si>
  <si>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</si>
  <si>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</si>
  <si>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</si>
  <si>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</si>
  <si>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</si>
  <si>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</si>
  <si>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</si>
  <si>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</si>
  <si>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</si>
  <si>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</si>
  <si>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</si>
  <si>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</si>
  <si>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</si>
  <si>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</si>
  <si>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</si>
  <si>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</si>
  <si>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</si>
  <si>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</si>
  <si>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</si>
  <si>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</si>
  <si>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</si>
  <si>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</si>
  <si>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</si>
  <si>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</si>
  <si>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</si>
  <si>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</si>
  <si>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</si>
  <si>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</si>
  <si>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</si>
  <si>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</si>
  <si>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</si>
  <si>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</si>
  <si>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</si>
  <si>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</si>
  <si>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</si>
  <si>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</si>
  <si>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</si>
  <si>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</si>
  <si>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</si>
  <si>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</si>
  <si>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</si>
  <si>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</si>
  <si>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</si>
  <si>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</si>
  <si>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</si>
  <si>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</si>
  <si>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</si>
  <si>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</si>
  <si>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</si>
  <si>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</si>
  <si>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</si>
  <si>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</si>
  <si>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</si>
  <si>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</si>
  <si>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</si>
  <si>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</si>
  <si>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</si>
  <si>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</si>
  <si>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</si>
  <si>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</si>
  <si>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</si>
  <si>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</si>
  <si>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</si>
  <si>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</si>
  <si>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</si>
  <si>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</si>
  <si>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</si>
  <si>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</si>
  <si>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</si>
  <si>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</si>
  <si>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</si>
  <si>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</si>
  <si>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</si>
  <si>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</si>
  <si>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</si>
  <si>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</si>
  <si>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</si>
  <si>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</si>
  <si>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</si>
  <si>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</si>
  <si>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</si>
  <si>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</si>
  <si>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</si>
  <si>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</si>
  <si>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</si>
  <si>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</si>
  <si>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</si>
  <si>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</si>
  <si>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</si>
  <si>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</si>
  <si>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</si>
  <si>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</si>
  <si>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</si>
  <si>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</si>
  <si>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</si>
  <si>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</si>
  <si>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</si>
  <si>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</si>
  <si>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</si>
  <si>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</si>
  <si>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</si>
  <si>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</si>
  <si>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</si>
  <si>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</si>
  <si>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</si>
  <si>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</si>
  <si>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</si>
  <si>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</si>
  <si>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</si>
  <si>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</si>
  <si>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</si>
  <si>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</si>
  <si>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</si>
  <si>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</si>
  <si>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</si>
  <si>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</si>
  <si>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</si>
  <si>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</si>
  <si>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</si>
  <si>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</si>
  <si>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</si>
  <si>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</si>
  <si>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</si>
  <si>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</si>
  <si>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</si>
  <si>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</si>
  <si>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</si>
  <si>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</si>
  <si>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</si>
  <si>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</si>
  <si>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</si>
  <si>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</si>
  <si>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</si>
  <si>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</si>
  <si>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</si>
  <si>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</si>
  <si>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</si>
  <si>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</si>
  <si>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</si>
  <si>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</si>
  <si>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</si>
  <si>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</si>
  <si>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</si>
  <si>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</si>
  <si>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</si>
  <si>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</si>
  <si>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</si>
  <si>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</si>
  <si>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</si>
  <si>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</si>
  <si>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</si>
  <si>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</si>
  <si>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</si>
  <si>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</si>
  <si>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</si>
  <si>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</si>
  <si>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</si>
  <si>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</si>
  <si>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</si>
  <si>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</si>
  <si>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</si>
  <si>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</si>
  <si>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</si>
  <si>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</si>
  <si>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</si>
  <si>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</si>
  <si>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</si>
  <si>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</si>
  <si>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</si>
  <si>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</si>
  <si>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</si>
  <si>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</si>
  <si>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</si>
  <si>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</si>
  <si>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</si>
  <si>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</si>
  <si>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</si>
  <si>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</si>
  <si>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</si>
  <si>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</si>
  <si>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</si>
  <si>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</si>
  <si>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</si>
  <si>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</si>
  <si>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</si>
  <si>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</si>
  <si>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</si>
  <si>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</si>
  <si>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</si>
  <si>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</si>
  <si>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</si>
  <si>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</si>
  <si>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</si>
  <si>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</si>
  <si>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</si>
  <si>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</si>
  <si>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</si>
  <si>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</si>
  <si>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</si>
  <si>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</si>
  <si>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</si>
  <si>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</si>
  <si>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</si>
  <si>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</si>
  <si>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</si>
  <si>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</si>
  <si>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</si>
  <si>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</si>
  <si>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</si>
  <si>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</si>
  <si>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</si>
  <si>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</si>
  <si>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</si>
  <si>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</si>
  <si>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</si>
  <si>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</si>
  <si>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</si>
  <si>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</si>
  <si>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</si>
  <si>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</si>
  <si>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</si>
  <si>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</si>
  <si>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</si>
  <si>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</si>
  <si>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</si>
  <si>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</si>
  <si>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</si>
  <si>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</si>
  <si>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</si>
  <si>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</si>
  <si>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</si>
  <si>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</si>
  <si>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</si>
  <si>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</si>
  <si>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</si>
  <si>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</si>
  <si>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</si>
  <si>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</si>
  <si>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</si>
  <si>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</si>
  <si>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</si>
  <si>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</si>
  <si>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</si>
  <si>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</si>
  <si>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</si>
  <si>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</si>
  <si>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</si>
  <si>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</si>
  <si>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</si>
  <si>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</si>
  <si>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</si>
  <si>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</si>
  <si>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</si>
  <si>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</si>
  <si>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</si>
  <si>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</si>
  <si>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</si>
  <si>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</si>
  <si>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</si>
  <si>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</si>
  <si>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</si>
  <si>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</si>
  <si>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</si>
  <si>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</si>
  <si>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</si>
  <si>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</si>
  <si>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</si>
  <si>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</si>
  <si>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</si>
  <si>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</si>
  <si>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</si>
  <si>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</si>
  <si>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</si>
  <si>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</si>
  <si>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</si>
  <si>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</si>
  <si>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</si>
  <si>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</si>
  <si>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</si>
  <si>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</si>
  <si>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</si>
  <si>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</si>
  <si>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</si>
  <si>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</si>
  <si>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</si>
  <si>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</si>
  <si>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</si>
  <si>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</si>
  <si>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</si>
  <si>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</si>
  <si>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</si>
  <si>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</si>
  <si>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</si>
  <si>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</si>
  <si>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</si>
  <si>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</si>
  <si>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</si>
  <si>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</si>
  <si>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</si>
  <si>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</si>
  <si>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</si>
  <si>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</si>
  <si>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</si>
  <si>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</si>
  <si>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</si>
  <si>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</si>
  <si>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</si>
  <si>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</si>
  <si>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</si>
  <si>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</si>
  <si>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</si>
  <si>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</si>
  <si>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</si>
  <si>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</si>
  <si>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</si>
  <si>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</si>
  <si>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</si>
  <si>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</si>
  <si>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</si>
  <si>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</si>
  <si>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</si>
  <si>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</si>
  <si>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</si>
  <si>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</si>
  <si>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</si>
  <si>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</si>
  <si>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</si>
  <si>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</si>
  <si>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</si>
  <si>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</si>
  <si>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</si>
  <si>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</si>
  <si>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</si>
  <si>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</si>
  <si>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</si>
  <si>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</si>
  <si>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</si>
  <si>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</si>
  <si>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</si>
  <si>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</si>
  <si>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</si>
  <si>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</si>
  <si>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</si>
  <si>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</si>
  <si>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</si>
  <si>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</si>
  <si>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</si>
  <si>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</si>
  <si>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</si>
  <si>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</si>
  <si>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</si>
  <si>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</si>
  <si>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</si>
  <si>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</si>
  <si>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</si>
  <si>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</si>
  <si>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</si>
  <si>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</si>
  <si>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</si>
  <si>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</si>
  <si>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</si>
  <si>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</si>
  <si>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</si>
  <si>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</si>
  <si>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</si>
  <si>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</si>
  <si>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</si>
  <si>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</si>
  <si>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</si>
  <si>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</si>
  <si>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</si>
  <si>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</si>
  <si>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</si>
  <si>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</si>
  <si>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</si>
  <si>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</si>
  <si>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</si>
  <si>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</si>
  <si>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</si>
  <si>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</si>
  <si>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</si>
  <si>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</si>
  <si>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</si>
  <si>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</si>
  <si>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</si>
  <si>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</si>
  <si>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</si>
  <si>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</si>
  <si>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</si>
  <si>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</si>
  <si>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</si>
  <si>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</si>
  <si>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</si>
  <si>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</si>
  <si>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</si>
  <si>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</si>
  <si>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</si>
  <si>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</si>
  <si>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</si>
  <si>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</si>
  <si>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</si>
  <si>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</si>
  <si>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</si>
  <si>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</si>
  <si>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</si>
  <si>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</si>
  <si>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</si>
  <si>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</si>
  <si>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</si>
  <si>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</si>
  <si>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</si>
  <si>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</si>
  <si>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</si>
  <si>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</si>
  <si>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</si>
  <si>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</si>
  <si>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</si>
  <si>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</si>
  <si>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</si>
  <si>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</si>
  <si>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</si>
  <si>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</si>
  <si>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</si>
  <si>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</si>
  <si>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</si>
  <si>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</si>
  <si>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</si>
  <si>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</si>
  <si>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</si>
  <si>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</si>
  <si>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</si>
  <si>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</si>
  <si>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</si>
  <si>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</si>
  <si>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</si>
  <si>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</si>
  <si>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</si>
  <si>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</si>
  <si>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</si>
  <si>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</si>
  <si>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</si>
  <si>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</si>
  <si>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</si>
  <si>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</si>
  <si>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</si>
  <si>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</si>
  <si>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</si>
  <si>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</si>
  <si>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</si>
  <si>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</si>
  <si>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</si>
  <si>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</si>
  <si>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</si>
  <si>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</si>
  <si>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</si>
  <si>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</si>
  <si>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</si>
  <si>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</si>
  <si>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</si>
  <si>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</si>
  <si>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</si>
  <si>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</si>
  <si>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</si>
  <si>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</si>
  <si>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</si>
  <si>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</si>
  <si>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</si>
  <si>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</si>
  <si>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</si>
  <si>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</si>
  <si>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</si>
  <si>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</si>
  <si>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</si>
  <si>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</si>
  <si>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</si>
  <si>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</si>
  <si>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</si>
  <si>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</si>
  <si>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</si>
  <si>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</si>
  <si>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</si>
  <si>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</si>
  <si>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</si>
  <si>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</si>
  <si>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</si>
  <si>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</si>
  <si>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</si>
  <si>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</si>
  <si>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</si>
  <si>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</si>
  <si>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</si>
  <si>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</si>
  <si>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</si>
  <si>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</si>
  <si>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</si>
  <si>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</si>
  <si>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</si>
  <si>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</si>
  <si>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</si>
  <si>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</si>
  <si>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</si>
  <si>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</si>
  <si>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</si>
  <si>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</si>
  <si>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</si>
  <si>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</si>
  <si>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</si>
  <si>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</si>
  <si>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</si>
  <si>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</si>
  <si>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</si>
  <si>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</si>
  <si>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</si>
  <si>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</si>
  <si>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</si>
  <si>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</si>
  <si>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</si>
  <si>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</si>
  <si>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</si>
  <si>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</si>
  <si>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</si>
  <si>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</si>
  <si>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</si>
  <si>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</si>
  <si>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</si>
  <si>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</si>
  <si>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</si>
  <si>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</si>
  <si>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</si>
  <si>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</si>
  <si>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</si>
  <si>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</si>
  <si>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</si>
  <si>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</si>
  <si>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</si>
  <si>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</si>
  <si>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</si>
  <si>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</si>
  <si>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</si>
  <si>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</si>
  <si>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</si>
  <si>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</si>
  <si>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</si>
  <si>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</si>
  <si>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</si>
  <si>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</si>
  <si>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</si>
  <si>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</si>
  <si>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</si>
  <si>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</si>
  <si>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</si>
  <si>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</si>
  <si>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</si>
  <si>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</si>
  <si>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</si>
  <si>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</si>
  <si>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</si>
  <si>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</si>
  <si>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</si>
  <si>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</si>
  <si>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</si>
  <si>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</si>
  <si>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</si>
  <si>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</si>
  <si>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</si>
  <si>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</si>
  <si>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</si>
  <si>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</si>
  <si>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</si>
  <si>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</si>
  <si>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</si>
  <si>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</si>
  <si>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</si>
  <si>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</si>
  <si>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</si>
  <si>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</si>
  <si>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</si>
  <si>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</si>
  <si>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</si>
  <si>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</si>
  <si>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</si>
  <si>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</si>
  <si>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</si>
  <si>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</si>
  <si>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</si>
  <si>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</si>
  <si>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</si>
  <si>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</si>
  <si>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</si>
  <si>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</si>
  <si>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</si>
  <si>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</si>
  <si>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</si>
  <si>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</si>
  <si>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</si>
  <si>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</si>
  <si>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</si>
  <si>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</si>
  <si>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</si>
  <si>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</si>
  <si>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</si>
  <si>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</si>
  <si>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</si>
  <si>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</si>
  <si>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</si>
  <si>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</si>
  <si>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</si>
  <si>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</si>
  <si>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</si>
  <si>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</si>
  <si>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</si>
  <si>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</si>
  <si>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</si>
  <si>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</si>
  <si>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</si>
  <si>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</si>
  <si>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</si>
  <si>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</si>
  <si>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</si>
  <si>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</si>
  <si>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</si>
  <si>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</si>
  <si>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</si>
  <si>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</si>
  <si>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</si>
  <si>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</si>
  <si>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</si>
  <si>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</si>
  <si>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</si>
  <si>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</si>
  <si>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</si>
  <si>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</si>
  <si>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</si>
  <si>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</si>
  <si>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</si>
  <si>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</si>
  <si>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</si>
  <si>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</si>
  <si>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</si>
  <si>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</si>
  <si>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</si>
  <si>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</si>
  <si>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</si>
  <si>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</si>
  <si>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</si>
  <si>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</si>
  <si>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</si>
  <si>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</si>
  <si>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</si>
  <si>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</si>
  <si>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</si>
  <si>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</si>
  <si>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</si>
  <si>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</si>
  <si>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</si>
  <si>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</si>
  <si>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</si>
  <si>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</si>
  <si>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</si>
  <si>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</si>
  <si>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</si>
  <si>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</si>
  <si>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</si>
  <si>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</si>
  <si>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</si>
  <si>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</si>
  <si>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</si>
  <si>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</si>
  <si>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</si>
  <si>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</si>
  <si>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</si>
  <si>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</si>
  <si>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</si>
  <si>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</si>
  <si>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</si>
  <si>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</si>
  <si>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</si>
  <si>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</si>
  <si>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</si>
  <si>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</si>
  <si>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</si>
  <si>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</si>
  <si>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</si>
  <si>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</si>
  <si>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</si>
  <si>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</si>
  <si>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</si>
  <si>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</si>
  <si>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</si>
  <si>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</si>
  <si>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</si>
  <si>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</si>
  <si>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</si>
  <si>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</si>
  <si>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</si>
  <si>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</si>
  <si>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</si>
  <si>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</si>
  <si>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</si>
  <si>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</si>
  <si>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</si>
  <si>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</si>
  <si>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</si>
  <si>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</si>
  <si>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</si>
  <si>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</si>
  <si>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</si>
  <si>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</si>
  <si>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</si>
  <si>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</si>
  <si>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</si>
  <si>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</si>
  <si>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</si>
  <si>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</si>
  <si>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</si>
  <si>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</si>
  <si>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</si>
  <si>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</si>
  <si>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</si>
  <si>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</si>
  <si>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</si>
  <si>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</si>
  <si>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</si>
  <si>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</si>
  <si>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</si>
  <si>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</si>
  <si>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</si>
  <si>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</si>
  <si>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</si>
  <si>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</si>
  <si>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</si>
  <si>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</si>
  <si>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</si>
  <si>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</si>
  <si>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</si>
  <si>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</si>
  <si>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</si>
  <si>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</si>
  <si>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</si>
  <si>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</si>
  <si>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</si>
  <si>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</si>
  <si>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</si>
  <si>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</si>
  <si>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</si>
  <si>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</si>
  <si>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</si>
  <si>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</si>
  <si>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</si>
  <si>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</si>
  <si>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</si>
  <si>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</si>
  <si>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</si>
  <si>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</si>
  <si>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</si>
  <si>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</si>
  <si>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</si>
  <si>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</si>
  <si>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</si>
  <si>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</si>
  <si>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</si>
  <si>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</si>
  <si>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</si>
  <si>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</si>
  <si>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</si>
  <si>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</si>
  <si>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</si>
  <si>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</si>
  <si>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</si>
  <si>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</si>
  <si>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</si>
  <si>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</si>
  <si>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</si>
  <si>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</si>
  <si>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</si>
  <si>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</si>
  <si>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</si>
  <si>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</si>
  <si>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</si>
  <si>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</si>
  <si>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</si>
  <si>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</si>
  <si>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</si>
  <si>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</si>
  <si>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</si>
  <si>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</si>
  <si>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</si>
  <si>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</si>
  <si>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</si>
  <si>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</si>
  <si>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</si>
  <si>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</si>
  <si>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</si>
  <si>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</si>
  <si>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</si>
  <si>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</si>
  <si>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</si>
  <si>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</si>
  <si>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</si>
  <si>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</si>
  <si>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</si>
  <si>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</si>
  <si>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</si>
  <si>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</si>
  <si>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</si>
  <si>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</si>
  <si>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</si>
  <si>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</si>
  <si>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</si>
  <si>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</si>
  <si>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</si>
  <si>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</si>
  <si>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</si>
  <si>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</si>
  <si>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</si>
  <si>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</si>
  <si>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</si>
  <si>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</si>
  <si>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</si>
  <si>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</si>
  <si>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</si>
  <si>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</si>
  <si>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</si>
  <si>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</si>
  <si>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</si>
  <si>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</si>
  <si>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</si>
  <si>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</si>
  <si>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</si>
  <si>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</si>
  <si>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</si>
  <si>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</si>
  <si>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</si>
  <si>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</si>
  <si>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</si>
  <si>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</si>
  <si>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</si>
  <si>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</si>
  <si>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</si>
  <si>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</si>
  <si>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</si>
  <si>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</si>
  <si>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</si>
  <si>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</si>
  <si>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</si>
  <si>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</si>
  <si>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</si>
  <si>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</si>
  <si>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</si>
  <si>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</si>
  <si>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</si>
  <si>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</si>
  <si>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</si>
  <si>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</si>
  <si>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</si>
  <si>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</si>
  <si>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</si>
  <si>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</si>
  <si>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</si>
  <si>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</si>
  <si>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</si>
  <si>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</si>
  <si>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</si>
  <si>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</si>
  <si>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</si>
  <si>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</si>
  <si>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</si>
  <si>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</si>
  <si>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</si>
  <si>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</si>
  <si>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</si>
  <si>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</si>
  <si>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</si>
  <si>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</si>
  <si>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</si>
  <si>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</si>
  <si>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</si>
  <si>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</si>
  <si>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</si>
  <si>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</si>
  <si>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</si>
  <si>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</si>
  <si>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</si>
  <si>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</si>
  <si>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</si>
  <si>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</si>
  <si>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</si>
  <si>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</si>
  <si>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</si>
  <si>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</si>
  <si>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</si>
  <si>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</si>
  <si>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</si>
  <si>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</si>
  <si>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</si>
  <si>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</si>
  <si>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</si>
  <si>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</si>
  <si>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</si>
  <si>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</si>
  <si>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</si>
  <si>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</si>
  <si>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</si>
  <si>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</si>
  <si>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</si>
  <si>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</si>
  <si>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</si>
  <si>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</si>
  <si>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</si>
  <si>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</si>
  <si>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</si>
  <si>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</si>
  <si>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</si>
  <si>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</si>
  <si>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</si>
  <si>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</si>
  <si>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</si>
  <si>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</si>
  <si>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</si>
  <si>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</si>
  <si>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</si>
  <si>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</si>
  <si>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</si>
  <si>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</si>
  <si>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</si>
  <si>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</si>
  <si>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</si>
  <si>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</si>
  <si>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</si>
  <si>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</si>
  <si>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</si>
  <si>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</si>
  <si>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</si>
  <si>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</si>
  <si>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</si>
  <si>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</si>
  <si>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</si>
  <si>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</si>
  <si>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</si>
  <si>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</si>
  <si>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</si>
  <si>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</si>
  <si>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</si>
  <si>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</si>
  <si>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</si>
  <si>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</si>
  <si>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</si>
  <si>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</si>
  <si>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</si>
  <si>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</si>
  <si>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</si>
  <si>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</si>
  <si>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</si>
  <si>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</si>
  <si>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</si>
  <si>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</si>
  <si>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</si>
  <si>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</si>
  <si>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</si>
  <si>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</si>
  <si>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</si>
  <si>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</si>
  <si>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</si>
  <si>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</si>
  <si>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</si>
  <si>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</si>
  <si>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</si>
  <si>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</si>
  <si>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</si>
  <si>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</si>
  <si>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</si>
  <si>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</si>
  <si>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</si>
  <si>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</si>
  <si>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</si>
  <si>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</si>
  <si>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</si>
  <si>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</si>
  <si>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</si>
  <si>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</si>
  <si>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</si>
  <si>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</si>
  <si>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</si>
  <si>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</si>
  <si>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</si>
  <si>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</si>
  <si>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</si>
  <si>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</si>
  <si>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</si>
  <si>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</si>
  <si>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</si>
  <si>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</si>
  <si>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</si>
  <si>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</si>
  <si>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</si>
  <si>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</si>
  <si>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</si>
  <si>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</si>
  <si>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</si>
  <si>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</si>
  <si>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</si>
  <si>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</si>
  <si>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</si>
  <si>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</si>
  <si>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</si>
  <si>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</si>
  <si>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</si>
  <si>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</si>
  <si>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</si>
  <si>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</si>
  <si>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</si>
  <si>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</si>
  <si>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</si>
  <si>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</si>
  <si>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</si>
  <si>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</si>
  <si>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</si>
  <si>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</si>
  <si>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</si>
  <si>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</si>
  <si>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</si>
  <si>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</si>
  <si>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</si>
  <si>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</si>
  <si>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</si>
  <si>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</si>
  <si>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</si>
  <si>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</si>
  <si>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</si>
  <si>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</si>
  <si>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</si>
  <si>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</si>
  <si>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</si>
  <si>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</si>
  <si>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</si>
  <si>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</si>
  <si>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</si>
  <si>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</si>
  <si>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</si>
  <si>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</si>
  <si>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</si>
  <si>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</si>
  <si>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</si>
  <si>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</si>
  <si>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</si>
  <si>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</si>
  <si>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</si>
  <si>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</si>
  <si>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</si>
  <si>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</si>
  <si>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</si>
  <si>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</si>
  <si>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</si>
  <si>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</si>
  <si>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</si>
  <si>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</si>
  <si>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</si>
  <si>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</si>
  <si>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</si>
  <si>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</si>
  <si>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</si>
  <si>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</si>
  <si>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</si>
  <si>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</si>
  <si>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</si>
  <si>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</si>
  <si>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</si>
  <si>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</si>
  <si>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</si>
  <si>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</si>
  <si>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</si>
  <si>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</si>
  <si>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</si>
  <si>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</si>
  <si>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</si>
  <si>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</si>
  <si>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</si>
  <si>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</si>
  <si>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</si>
  <si>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</si>
  <si>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</si>
  <si>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</si>
  <si>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</si>
  <si>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</si>
  <si>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</si>
  <si>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</si>
  <si>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</si>
  <si>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</si>
  <si>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</si>
  <si>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</si>
  <si>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</si>
  <si>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</si>
  <si>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</si>
  <si>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</si>
  <si>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</si>
  <si>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</si>
  <si>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</si>
  <si>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</si>
  <si>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</si>
  <si>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</si>
  <si>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</si>
  <si>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</si>
  <si>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</si>
  <si>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</si>
  <si>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</si>
  <si>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</si>
  <si>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</si>
  <si>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</si>
  <si>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</si>
  <si>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</si>
  <si>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</si>
  <si>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</si>
  <si>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</si>
  <si>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</si>
  <si>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</si>
  <si>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</si>
  <si>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</si>
  <si>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</si>
  <si>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</si>
  <si>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</si>
  <si>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</si>
  <si>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</si>
  <si>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</si>
  <si>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</si>
  <si>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</si>
  <si>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</si>
  <si>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</si>
  <si>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</si>
  <si>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</si>
  <si>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</si>
  <si>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</si>
  <si>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</si>
  <si>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</si>
  <si>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</si>
  <si>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</si>
  <si>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</si>
  <si>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</si>
  <si>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</si>
  <si>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</si>
  <si>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</si>
  <si>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</si>
  <si>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</si>
  <si>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</si>
  <si>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</si>
  <si>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</si>
  <si>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</si>
  <si>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</si>
  <si>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</si>
  <si>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</si>
  <si>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</si>
  <si>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</si>
  <si>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</si>
  <si>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</si>
  <si>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</si>
  <si>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</si>
  <si>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</si>
  <si>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</si>
  <si>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</si>
  <si>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</si>
  <si>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</si>
  <si>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</si>
  <si>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</si>
  <si>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</si>
  <si>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</si>
  <si>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</si>
  <si>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</si>
  <si>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</si>
  <si>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</si>
  <si>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</si>
  <si>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</si>
  <si>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</si>
  <si>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</si>
  <si>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</si>
  <si>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</si>
  <si>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</si>
  <si>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</si>
  <si>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</si>
  <si>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</si>
  <si>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</si>
  <si>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</si>
  <si>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</si>
  <si>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</si>
  <si>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</si>
  <si>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</si>
  <si>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</si>
  <si>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</si>
  <si>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</si>
  <si>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</si>
  <si>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</si>
  <si>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</si>
  <si>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</si>
  <si>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</si>
  <si>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</si>
  <si>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</si>
  <si>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</si>
  <si>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</si>
  <si>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</si>
  <si>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</si>
  <si>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</si>
  <si>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</si>
  <si>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</si>
  <si>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</si>
  <si>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</si>
  <si>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</si>
  <si>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</si>
  <si>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</si>
  <si>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</si>
  <si>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</si>
  <si>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</si>
  <si>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</si>
  <si>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</si>
  <si>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</si>
  <si>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</si>
  <si>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</si>
  <si>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</si>
  <si>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</si>
  <si>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</si>
  <si>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</si>
  <si>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</si>
  <si>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</si>
  <si>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</si>
  <si>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</si>
  <si>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</si>
  <si>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</si>
  <si>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</si>
  <si>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</si>
  <si>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</si>
  <si>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</si>
  <si>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</si>
  <si>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</si>
  <si>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</si>
  <si>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</si>
  <si>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</si>
  <si>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</si>
  <si>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</si>
  <si>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</si>
  <si>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</si>
  <si>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</si>
  <si>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</si>
  <si>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</si>
  <si>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</si>
  <si>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</si>
  <si>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</si>
  <si>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</si>
  <si>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</si>
  <si>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</si>
  <si>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</si>
  <si>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</si>
  <si>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</si>
  <si>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</si>
  <si>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</si>
  <si>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</si>
  <si>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</si>
  <si>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</si>
  <si>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</si>
  <si>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</si>
  <si>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</si>
  <si>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</si>
  <si>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</si>
  <si>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</si>
  <si>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</si>
  <si>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</si>
  <si>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</si>
  <si>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</si>
  <si>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</si>
  <si>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</si>
  <si>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</si>
  <si>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</si>
  <si>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</si>
  <si>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</si>
  <si>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</si>
  <si>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</si>
  <si>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</si>
  <si>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</si>
  <si>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</si>
  <si>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</si>
  <si>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</si>
  <si>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</si>
  <si>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</si>
  <si>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</si>
  <si>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</si>
  <si>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</si>
  <si>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</si>
  <si>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</si>
  <si>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</si>
  <si>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</si>
  <si>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</si>
  <si>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</si>
  <si>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</si>
  <si>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</si>
  <si>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</si>
  <si>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</si>
  <si>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</si>
  <si>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</si>
  <si>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</si>
  <si>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</si>
  <si>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</si>
  <si>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</si>
  <si>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</si>
  <si>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</si>
  <si>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</si>
  <si>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</si>
  <si>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</si>
  <si>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</si>
  <si>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</si>
  <si>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</si>
  <si>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</si>
  <si>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</si>
  <si>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</si>
  <si>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</si>
  <si>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</si>
  <si>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</si>
  <si>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</si>
  <si>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</si>
  <si>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</si>
  <si>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</si>
  <si>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</si>
  <si>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</si>
  <si>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</si>
  <si>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</si>
  <si>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</si>
  <si>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</si>
  <si>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</si>
  <si>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</si>
  <si>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</si>
  <si>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</si>
  <si>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</si>
  <si>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</si>
  <si>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</si>
  <si>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</si>
  <si>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</si>
  <si>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</si>
  <si>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</si>
  <si>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</si>
  <si>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</si>
  <si>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</si>
  <si>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</si>
  <si>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</si>
  <si>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</si>
  <si>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</si>
  <si>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</si>
  <si>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</si>
  <si>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</si>
  <si>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</si>
  <si>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</si>
  <si>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</si>
  <si>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</si>
  <si>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</si>
  <si>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</si>
  <si>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</si>
  <si>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</si>
  <si>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</si>
  <si>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</si>
  <si>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</si>
  <si>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</si>
  <si>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</si>
  <si>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</si>
  <si>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</si>
  <si>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</si>
  <si>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</si>
  <si>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</si>
  <si>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</si>
  <si>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</si>
  <si>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</si>
  <si>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</si>
  <si>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</si>
  <si>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</si>
  <si>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</si>
  <si>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</si>
  <si>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</si>
  <si>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</si>
  <si>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</si>
  <si>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</si>
  <si>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</si>
  <si>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</si>
  <si>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</si>
  <si>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</si>
  <si>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</si>
  <si>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</si>
  <si>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</si>
  <si>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</si>
  <si>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</si>
  <si>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</si>
  <si>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</si>
  <si>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</si>
  <si>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</si>
  <si>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</si>
  <si>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</si>
  <si>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</si>
  <si>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</si>
  <si>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</si>
  <si>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</si>
  <si>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</si>
  <si>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</si>
  <si>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</si>
  <si>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</si>
  <si>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</si>
  <si>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</si>
  <si>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</si>
  <si>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</si>
  <si>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</si>
  <si>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</si>
  <si>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</si>
  <si>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</si>
  <si>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</si>
  <si>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</si>
  <si>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</si>
  <si>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</si>
  <si>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</si>
  <si>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</si>
  <si>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</si>
  <si>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</si>
  <si>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</si>
  <si>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</si>
  <si>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</si>
  <si>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</si>
  <si>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</si>
  <si>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</si>
  <si>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</si>
  <si>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</si>
  <si>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</si>
  <si>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</si>
  <si>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</si>
  <si>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</si>
  <si>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</si>
  <si>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</si>
  <si>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</si>
  <si>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</si>
  <si>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</si>
  <si>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</si>
  <si>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</si>
  <si>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</si>
  <si>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</si>
  <si>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</si>
  <si>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</si>
  <si>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</si>
  <si>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</si>
  <si>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</si>
  <si>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</si>
  <si>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</si>
  <si>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</si>
  <si>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</si>
  <si>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</si>
  <si>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</si>
  <si>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</si>
  <si>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</si>
  <si>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</si>
  <si>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</si>
  <si>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</si>
  <si>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</si>
  <si>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</si>
  <si>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</si>
  <si>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</si>
  <si>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</si>
  <si>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</si>
  <si>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</si>
  <si>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</si>
  <si>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</si>
  <si>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</si>
  <si>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</si>
  <si>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</si>
  <si>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</si>
  <si>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</si>
  <si>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</si>
  <si>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</si>
  <si>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</si>
  <si>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</si>
  <si>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</si>
  <si>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</si>
  <si>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</si>
  <si>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</si>
  <si>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</si>
  <si>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</si>
  <si>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</si>
  <si>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</si>
  <si>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</si>
  <si>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</si>
  <si>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</si>
  <si>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</si>
  <si>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</si>
  <si>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</si>
  <si>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</si>
  <si>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</si>
  <si>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</si>
  <si>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</si>
  <si>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</si>
  <si>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</si>
  <si>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</si>
  <si>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</si>
  <si>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</si>
  <si>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</si>
  <si>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</si>
  <si>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</si>
  <si>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</si>
  <si>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</si>
  <si>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</si>
  <si>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</si>
  <si>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</si>
  <si>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</si>
  <si>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</si>
  <si>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</si>
  <si>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</si>
  <si>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</si>
  <si>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</si>
  <si>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</si>
  <si>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</si>
  <si>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</si>
  <si>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</si>
  <si>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</si>
  <si>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</si>
  <si>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</si>
  <si>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</si>
  <si>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</si>
  <si>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</si>
  <si>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</si>
  <si>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</si>
  <si>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</si>
  <si>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</si>
  <si>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</si>
  <si>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</si>
  <si>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</si>
  <si>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</si>
  <si>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</si>
  <si>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</si>
  <si>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</si>
  <si>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</si>
  <si>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</si>
  <si>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</si>
  <si>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</si>
  <si>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</si>
  <si>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</si>
  <si>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</si>
  <si>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</si>
  <si>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</si>
  <si>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</si>
  <si>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</si>
  <si>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</si>
  <si>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</si>
  <si>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</si>
  <si>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</si>
  <si>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</si>
  <si>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</si>
  <si>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</si>
  <si>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</si>
  <si>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</si>
  <si>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</si>
  <si>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</si>
  <si>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</si>
  <si>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</si>
  <si>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</si>
  <si>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</si>
  <si>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</si>
  <si>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</si>
  <si>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</si>
  <si>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</si>
  <si>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</si>
  <si>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</si>
  <si>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</si>
  <si>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</si>
  <si>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</si>
  <si>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</si>
  <si>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</si>
  <si>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</si>
  <si>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</si>
  <si>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</si>
  <si>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</si>
  <si>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</si>
  <si>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</si>
  <si>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</si>
  <si>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</si>
  <si>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</si>
  <si>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</si>
  <si>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</si>
  <si>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</si>
  <si>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</si>
  <si>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</si>
  <si>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</si>
  <si>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</si>
  <si>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</si>
  <si>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</si>
  <si>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</si>
  <si>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</si>
  <si>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</si>
  <si>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</si>
  <si>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</si>
  <si>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</si>
  <si>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</si>
  <si>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</si>
  <si>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</si>
  <si>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</si>
  <si>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</si>
  <si>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</si>
  <si>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</si>
  <si>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</si>
  <si>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</si>
  <si>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</si>
  <si>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</si>
  <si>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</si>
  <si>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</si>
  <si>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</si>
  <si>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</si>
  <si>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</si>
  <si>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</si>
  <si>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</si>
  <si>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</si>
  <si>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</si>
  <si>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</si>
  <si>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</si>
  <si>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</si>
  <si>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</si>
  <si>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</si>
  <si>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</si>
  <si>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</si>
  <si>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</si>
  <si>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</si>
  <si>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</si>
  <si>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</si>
  <si>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</si>
  <si>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</si>
  <si>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</si>
  <si>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</si>
  <si>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</si>
  <si>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</si>
  <si>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</si>
  <si>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</si>
  <si>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</si>
  <si>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</si>
  <si>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</si>
  <si>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</si>
  <si>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</si>
  <si>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</si>
  <si>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</si>
  <si>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</si>
  <si>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</si>
  <si>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</si>
  <si>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</si>
  <si>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</si>
  <si>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</si>
  <si>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</si>
  <si>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</si>
  <si>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</si>
  <si>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</si>
  <si>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</si>
  <si>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</si>
  <si>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</si>
  <si>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</si>
  <si>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</si>
  <si>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</si>
  <si>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</si>
  <si>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</si>
  <si>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</si>
  <si>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</si>
  <si>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</si>
  <si>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</si>
  <si>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</si>
  <si>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</si>
  <si>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</si>
  <si>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</si>
  <si>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</si>
  <si>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</si>
  <si>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</si>
  <si>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</si>
  <si>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</si>
  <si>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</si>
  <si>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</si>
  <si>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</si>
  <si>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</si>
  <si>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</si>
  <si>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</si>
  <si>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</si>
  <si>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</si>
  <si>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</si>
  <si>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</si>
  <si>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</si>
  <si>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</si>
  <si>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</si>
  <si>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</si>
  <si>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</si>
  <si>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</si>
  <si>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</si>
  <si>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</si>
  <si>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</si>
  <si>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</si>
  <si>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</si>
  <si>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</si>
  <si>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</si>
  <si>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</si>
  <si>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</si>
  <si>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</si>
  <si>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</si>
  <si>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</si>
  <si>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</si>
  <si>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</si>
  <si>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</si>
  <si>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</si>
  <si>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</si>
  <si>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</si>
  <si>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</si>
  <si>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</si>
  <si>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</si>
  <si>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</si>
  <si>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</si>
  <si>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</si>
  <si>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</si>
  <si>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</si>
  <si>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</si>
  <si>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</si>
  <si>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</si>
  <si>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</si>
  <si>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</si>
  <si>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</si>
  <si>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</si>
  <si>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</si>
  <si>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</si>
  <si>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</si>
  <si>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</si>
  <si>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</si>
  <si>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</si>
  <si>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</si>
  <si>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</si>
  <si>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</si>
  <si>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</si>
  <si>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</si>
  <si>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</si>
  <si>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</si>
  <si>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</si>
  <si>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</si>
  <si>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</si>
  <si>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</si>
  <si>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</si>
  <si>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</si>
  <si>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</si>
  <si>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</si>
  <si>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</si>
  <si>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</si>
  <si>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</si>
  <si>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</si>
  <si>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</si>
  <si>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</si>
  <si>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</si>
  <si>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</si>
  <si>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</si>
  <si>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</si>
  <si>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</si>
  <si>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</si>
  <si>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</si>
  <si>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</si>
  <si>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</si>
  <si>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</si>
  <si>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</si>
  <si>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</si>
  <si>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</si>
  <si>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</si>
  <si>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</si>
  <si>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</si>
  <si>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</si>
  <si>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</si>
  <si>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</si>
  <si>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</si>
  <si>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</si>
  <si>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</si>
  <si>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</si>
  <si>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</si>
  <si>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</si>
  <si>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</si>
  <si>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</si>
  <si>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</si>
  <si>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</si>
  <si>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</si>
  <si>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</si>
  <si>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</si>
  <si>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</si>
  <si>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</si>
  <si>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</si>
  <si>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</si>
  <si>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</si>
  <si>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</si>
  <si>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</si>
  <si>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</si>
  <si>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</si>
  <si>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</si>
  <si>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</si>
  <si>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</si>
  <si>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</si>
  <si>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</si>
  <si>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</si>
  <si>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</si>
  <si>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</si>
  <si>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</si>
  <si>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</si>
  <si>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</si>
  <si>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</si>
  <si>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</si>
  <si>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</si>
  <si>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</si>
  <si>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</si>
  <si>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</si>
  <si>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</si>
  <si>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</si>
  <si>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</si>
  <si>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</si>
  <si>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</si>
  <si>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</si>
  <si>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</si>
  <si>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</si>
  <si>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</si>
  <si>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</si>
  <si>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</si>
  <si>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</si>
  <si>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</si>
  <si>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</si>
  <si>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</si>
  <si>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</si>
  <si>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</si>
  <si>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</si>
  <si>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</si>
  <si>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</si>
  <si>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</si>
  <si>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</si>
  <si>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</si>
  <si>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</si>
  <si>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</si>
  <si>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</si>
  <si>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</si>
  <si>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</si>
  <si>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</si>
  <si>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</si>
  <si>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</si>
  <si>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</si>
  <si>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</si>
  <si>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</si>
  <si>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</si>
  <si>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</si>
  <si>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</si>
  <si>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</si>
  <si>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</si>
  <si>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</si>
  <si>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</si>
  <si>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</si>
  <si>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</si>
  <si>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</si>
  <si>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</si>
  <si>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</si>
  <si>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</si>
  <si>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</si>
  <si>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</si>
  <si>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</si>
  <si>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</si>
  <si>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</si>
  <si>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</si>
  <si>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</si>
  <si>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</si>
  <si>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</si>
  <si>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</si>
  <si>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</si>
  <si>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</si>
  <si>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</si>
  <si>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</si>
  <si>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</si>
  <si>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</si>
  <si>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</si>
  <si>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</si>
  <si>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</si>
  <si>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</si>
  <si>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</si>
  <si>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</si>
  <si>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</si>
  <si>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</si>
  <si>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</si>
  <si>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</si>
  <si>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</si>
  <si>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</si>
  <si>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</si>
  <si>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</si>
  <si>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</si>
  <si>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</si>
  <si>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</si>
  <si>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</si>
  <si>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</si>
  <si>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</si>
  <si>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</si>
  <si>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</si>
  <si>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</si>
  <si>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</si>
  <si>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</si>
  <si>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</si>
  <si>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</si>
  <si>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</si>
  <si>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</si>
  <si>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</si>
  <si>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</si>
  <si>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</si>
  <si>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</si>
  <si>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</si>
  <si>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</si>
  <si>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</si>
  <si>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</si>
  <si>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</si>
  <si>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</si>
  <si>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</si>
  <si>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</si>
  <si>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</si>
  <si>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</si>
  <si>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</si>
  <si>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</si>
  <si>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</si>
  <si>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</si>
  <si>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</si>
  <si>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</si>
  <si>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</si>
  <si>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</si>
  <si>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</si>
  <si>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</si>
  <si>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</si>
  <si>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</si>
  <si>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</si>
  <si>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</si>
  <si>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</si>
  <si>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</si>
  <si>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</si>
  <si>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</si>
  <si>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</si>
  <si>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</si>
  <si>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</si>
  <si>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</si>
  <si>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</si>
  <si>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</si>
  <si>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</si>
  <si>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</si>
  <si>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</si>
  <si>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</si>
  <si>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</si>
  <si>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</si>
  <si>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</si>
  <si>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</si>
  <si>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</si>
  <si>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</si>
  <si>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</si>
  <si>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</si>
  <si>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</si>
  <si>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</si>
  <si>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</si>
  <si>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</si>
  <si>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</si>
  <si>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</si>
  <si>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</si>
  <si>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</si>
  <si>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</si>
  <si>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</si>
  <si>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</si>
  <si>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</si>
  <si>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</si>
  <si>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</si>
  <si>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</si>
  <si>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</si>
  <si>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</si>
  <si>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</si>
  <si>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</si>
  <si>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</si>
  <si>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</si>
  <si>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</si>
  <si>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</si>
  <si>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</si>
  <si>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</si>
  <si>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</si>
  <si>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</si>
  <si>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</si>
  <si>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</si>
  <si>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</si>
  <si>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</si>
  <si>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</si>
  <si>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</si>
  <si>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</si>
  <si>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</si>
  <si>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</si>
  <si>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</si>
  <si>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</si>
  <si>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</si>
  <si>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</si>
  <si>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</si>
  <si>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</si>
  <si>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</si>
  <si>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</si>
  <si>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</si>
  <si>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</si>
  <si>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</si>
  <si>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</si>
  <si>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</si>
  <si>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</si>
  <si>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</si>
  <si>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</si>
  <si>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</si>
  <si>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</si>
  <si>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</si>
  <si>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</si>
  <si>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</si>
  <si>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</si>
  <si>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</si>
  <si>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</si>
  <si>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</si>
  <si>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</si>
  <si>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</si>
  <si>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</si>
  <si>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</si>
  <si>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</si>
  <si>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</si>
  <si>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</si>
  <si>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</si>
  <si>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</si>
  <si>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</si>
  <si>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</si>
  <si>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</si>
  <si>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</si>
  <si>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</si>
  <si>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</si>
  <si>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</si>
  <si>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</si>
  <si>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</si>
  <si>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</si>
  <si>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</si>
  <si>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</si>
  <si>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</si>
  <si>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</si>
  <si>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</si>
  <si>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</si>
  <si>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</si>
  <si>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</si>
  <si>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</si>
  <si>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</si>
  <si>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</si>
  <si>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</si>
  <si>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</si>
  <si>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</si>
  <si>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</si>
  <si>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</si>
  <si>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</si>
  <si>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</si>
  <si>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</si>
  <si>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</si>
  <si>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</si>
  <si>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</si>
  <si>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</si>
  <si>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</si>
  <si>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</si>
  <si>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</si>
  <si>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</si>
  <si>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</si>
  <si>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</si>
  <si>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</si>
  <si>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</si>
  <si>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</si>
  <si>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</si>
  <si>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</si>
  <si>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</si>
  <si>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</si>
  <si>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</si>
  <si>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</si>
  <si>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</si>
  <si>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</si>
  <si>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</si>
  <si>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</si>
  <si>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</si>
  <si>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</si>
  <si>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</si>
  <si>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</si>
  <si>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</si>
  <si>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</si>
  <si>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</si>
  <si>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</si>
  <si>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</si>
  <si>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</si>
  <si>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</si>
  <si>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</si>
  <si>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</si>
  <si>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</si>
  <si>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</si>
  <si>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</si>
  <si>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</si>
  <si>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</si>
  <si>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</si>
  <si>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</si>
  <si>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</si>
  <si>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</si>
  <si>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</si>
  <si>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</si>
  <si>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</si>
  <si>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</si>
  <si>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</si>
  <si>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</si>
  <si>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</si>
  <si>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</si>
  <si>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</si>
  <si>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</si>
  <si>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</si>
  <si>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</si>
  <si>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</si>
  <si>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</si>
  <si>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</si>
  <si>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</si>
  <si>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</si>
  <si>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</si>
  <si>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</si>
  <si>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</si>
  <si>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</si>
  <si>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</si>
  <si>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</si>
  <si>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</si>
  <si>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</si>
  <si>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</si>
  <si>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</si>
  <si>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</si>
  <si>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</si>
  <si>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</si>
  <si>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</si>
  <si>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</si>
  <si>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</si>
  <si>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</si>
  <si>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</si>
  <si>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</si>
  <si>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</si>
  <si>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</si>
  <si>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</si>
  <si>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</si>
  <si>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</si>
  <si>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</si>
  <si>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</si>
  <si>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</si>
  <si>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</si>
  <si>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</si>
  <si>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</si>
  <si>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</si>
  <si>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</si>
  <si>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</si>
  <si>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</si>
  <si>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</si>
  <si>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</si>
  <si>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</si>
  <si>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</si>
  <si>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</si>
  <si>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</si>
  <si>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</si>
  <si>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</si>
  <si>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</si>
  <si>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</si>
  <si>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</si>
  <si>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</si>
  <si>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</si>
  <si>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</si>
  <si>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</si>
  <si>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</si>
  <si>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</si>
  <si>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</si>
  <si>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</si>
  <si>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</si>
  <si>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</si>
  <si>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</si>
  <si>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</si>
  <si>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</si>
  <si>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</si>
  <si>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</si>
  <si>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</si>
  <si>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</si>
  <si>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</si>
  <si>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</si>
  <si>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</si>
  <si>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</si>
  <si>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</si>
  <si>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</si>
  <si>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</si>
  <si>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</si>
  <si>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</si>
  <si>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</si>
  <si>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</si>
  <si>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</si>
  <si>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</si>
  <si>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</si>
  <si>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</si>
  <si>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</si>
  <si>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</si>
  <si>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</si>
  <si>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</si>
  <si>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</si>
  <si>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</si>
  <si>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</si>
  <si>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</si>
  <si>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</si>
  <si>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</si>
  <si>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</si>
  <si>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</si>
  <si>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</si>
  <si>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</si>
  <si>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</si>
  <si>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</si>
  <si>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</si>
  <si>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</si>
  <si>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</si>
  <si>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</si>
  <si>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</si>
  <si>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</si>
  <si>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</si>
  <si>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</si>
  <si>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</si>
  <si>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</si>
  <si>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</si>
  <si>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</si>
  <si>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</si>
  <si>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</si>
  <si>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</si>
  <si>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</si>
  <si>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</si>
  <si>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</si>
  <si>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</si>
  <si>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</si>
  <si>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</si>
  <si>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</si>
  <si>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</si>
  <si>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</si>
  <si>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</si>
  <si>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</si>
  <si>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</si>
  <si>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</si>
  <si>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</si>
  <si>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</si>
  <si>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</si>
  <si>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</si>
  <si>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</si>
  <si>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</si>
  <si>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</si>
  <si>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</si>
  <si>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</si>
  <si>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</si>
  <si>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</si>
  <si>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</si>
  <si>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</si>
  <si>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</si>
  <si>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</si>
  <si>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</si>
  <si>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</si>
  <si>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</si>
  <si>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</si>
  <si>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</si>
  <si>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</si>
  <si>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</si>
  <si>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</si>
  <si>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</si>
  <si>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</si>
  <si>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</si>
  <si>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</si>
  <si>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</si>
  <si>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</si>
  <si>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</si>
  <si>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</si>
  <si>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</si>
  <si>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</si>
  <si>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</si>
  <si>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</si>
  <si>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</si>
  <si>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</si>
  <si>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</si>
  <si>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</si>
  <si>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</si>
  <si>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</si>
  <si>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</si>
  <si>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</si>
  <si>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</si>
  <si>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</si>
  <si>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</si>
  <si>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</si>
  <si>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</si>
  <si>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</si>
  <si>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</si>
  <si>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</si>
  <si>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</si>
  <si>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</si>
  <si>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</si>
  <si>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</si>
  <si>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</si>
  <si>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</si>
  <si>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</si>
  <si>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</si>
  <si>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</si>
  <si>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</si>
  <si>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</si>
  <si>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</si>
  <si>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</si>
  <si>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</si>
  <si>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</si>
  <si>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</si>
  <si>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</si>
  <si>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</si>
  <si>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</si>
  <si>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</si>
  <si>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</si>
  <si>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</si>
  <si>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</si>
  <si>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</si>
  <si>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</si>
  <si>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</si>
  <si>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</si>
  <si>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</si>
  <si>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</si>
  <si>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</si>
  <si>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</si>
  <si>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</si>
  <si>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</si>
  <si>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</si>
  <si>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</si>
  <si>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</si>
  <si>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</si>
  <si>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</si>
  <si>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</si>
  <si>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</si>
  <si>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</si>
  <si>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</si>
  <si>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</si>
  <si>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</si>
  <si>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</si>
  <si>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</si>
  <si>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</si>
  <si>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</si>
  <si>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</si>
  <si>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</si>
  <si>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</si>
  <si>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</si>
  <si>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</si>
  <si>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</si>
  <si>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</si>
  <si>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</si>
  <si>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</si>
  <si>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</si>
  <si>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</si>
  <si>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</si>
  <si>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</si>
  <si>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</si>
  <si>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</si>
  <si>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</si>
  <si>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</si>
  <si>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</si>
  <si>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</si>
  <si>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</si>
  <si>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</si>
  <si>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</si>
  <si>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</si>
  <si>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</si>
  <si>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</si>
  <si>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</si>
  <si>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</si>
  <si>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</si>
  <si>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</si>
  <si>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</si>
  <si>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</si>
  <si>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</si>
  <si>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</si>
  <si>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</si>
  <si>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</si>
  <si>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</si>
  <si>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</si>
  <si>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</si>
  <si>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</si>
  <si>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</si>
  <si>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</si>
  <si>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</si>
  <si>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</si>
  <si>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</si>
  <si>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</si>
  <si>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</si>
  <si>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</si>
  <si>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</si>
  <si>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</si>
  <si>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</si>
  <si>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</si>
  <si>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</si>
  <si>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</si>
  <si>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</si>
  <si>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</si>
  <si>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</si>
  <si>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</si>
  <si>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</si>
  <si>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</si>
  <si>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</si>
  <si>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</si>
  <si>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</si>
  <si>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</si>
  <si>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</si>
  <si>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</si>
  <si>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</si>
  <si>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</si>
  <si>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</si>
  <si>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</si>
  <si>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</si>
  <si>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</si>
  <si>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</si>
  <si>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</si>
  <si>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</si>
  <si>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</si>
  <si>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</si>
  <si>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</si>
  <si>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</si>
  <si>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</si>
  <si>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</si>
  <si>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</si>
  <si>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</si>
  <si>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</si>
  <si>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</si>
  <si>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</si>
  <si>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</si>
  <si>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</si>
  <si>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</si>
  <si>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</si>
  <si>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</si>
  <si>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</si>
  <si>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</si>
  <si>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</si>
  <si>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</si>
  <si>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</si>
  <si>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</si>
  <si>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</si>
  <si>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</si>
  <si>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</si>
  <si>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</si>
  <si>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</si>
  <si>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</si>
  <si>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</si>
  <si>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</si>
  <si>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</si>
  <si>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</si>
  <si>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</si>
  <si>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</si>
  <si>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</si>
  <si>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</si>
  <si>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</si>
  <si>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</si>
  <si>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</si>
  <si>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</si>
  <si>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</si>
  <si>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</si>
  <si>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</si>
  <si>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</si>
  <si>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</si>
  <si>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</si>
  <si>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</si>
  <si>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</si>
  <si>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</si>
  <si>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</si>
  <si>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</si>
  <si>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</si>
  <si>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</si>
  <si>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</si>
  <si>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</si>
  <si>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</si>
  <si>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</si>
  <si>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</si>
  <si>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</si>
  <si>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</si>
  <si>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</si>
  <si>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</si>
  <si>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</si>
  <si>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</si>
  <si>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</si>
  <si>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</si>
  <si>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</si>
  <si>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</si>
  <si>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</si>
  <si>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</si>
  <si>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</si>
  <si>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</si>
  <si>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</si>
  <si>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</si>
  <si>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</si>
  <si>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</si>
  <si>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</si>
  <si>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</si>
  <si>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</si>
  <si>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</si>
  <si>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</si>
  <si>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</si>
  <si>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</si>
  <si>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</si>
  <si>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</si>
  <si>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</si>
  <si>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</si>
  <si>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</si>
  <si>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</si>
  <si>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</si>
  <si>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</si>
  <si>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</si>
  <si>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</si>
  <si>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</si>
  <si>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</si>
  <si>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</si>
  <si>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</si>
  <si>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</si>
  <si>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</si>
  <si>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</si>
  <si>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</si>
  <si>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</si>
  <si>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</si>
  <si>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</si>
  <si>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</si>
  <si>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</si>
  <si>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</si>
  <si>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</si>
  <si>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</si>
  <si>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</si>
  <si>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</si>
  <si>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</si>
  <si>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</si>
  <si>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</si>
  <si>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</si>
  <si>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</si>
  <si>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</si>
  <si>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</si>
  <si>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</si>
  <si>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</si>
  <si>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</si>
  <si>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</si>
  <si>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</si>
  <si>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</si>
  <si>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</si>
  <si>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</si>
  <si>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</si>
  <si>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</si>
  <si>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</si>
  <si>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</si>
  <si>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</si>
  <si>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</si>
  <si>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</si>
  <si>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</si>
  <si>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</si>
  <si>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</si>
  <si>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</si>
  <si>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</si>
  <si>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</si>
  <si>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</si>
  <si>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</si>
  <si>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</si>
  <si>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</si>
  <si>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</si>
  <si>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</si>
  <si>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</si>
  <si>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</si>
  <si>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</si>
  <si>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</si>
  <si>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</si>
  <si>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</si>
  <si>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</si>
  <si>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</si>
  <si>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</si>
  <si>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</si>
  <si>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</si>
  <si>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</si>
  <si>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</si>
  <si>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</si>
  <si>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</si>
  <si>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</si>
  <si>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</si>
  <si>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</si>
  <si>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</si>
  <si>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</si>
  <si>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</si>
  <si>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</si>
  <si>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</si>
  <si>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</si>
  <si>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</si>
  <si>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</si>
  <si>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</si>
  <si>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</si>
  <si>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</si>
  <si>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</si>
  <si>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</si>
  <si>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</si>
  <si>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</si>
  <si>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</si>
  <si>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</si>
  <si>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</si>
  <si>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</si>
  <si>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</si>
  <si>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</si>
  <si>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</si>
  <si>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</si>
  <si>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</si>
  <si>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</si>
  <si>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</si>
  <si>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</si>
  <si>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</si>
  <si>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</si>
  <si>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</si>
  <si>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</si>
  <si>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</si>
  <si>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</si>
  <si>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</si>
  <si>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</si>
  <si>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</si>
  <si>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</si>
  <si>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</si>
  <si>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</si>
  <si>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</si>
  <si>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</si>
  <si>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</si>
  <si>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</si>
  <si>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</si>
  <si>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</si>
  <si>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</si>
  <si>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</si>
  <si>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</si>
  <si>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</si>
  <si>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</si>
  <si>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</si>
  <si>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</si>
  <si>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</si>
  <si>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</si>
  <si>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</si>
  <si>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</si>
  <si>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</si>
  <si>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</si>
  <si>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</si>
  <si>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</si>
  <si>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</si>
  <si>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</si>
  <si>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</si>
  <si>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</si>
  <si>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</si>
  <si>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</si>
  <si>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</si>
  <si>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</si>
  <si>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</si>
  <si>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</si>
  <si>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</si>
  <si>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</si>
  <si>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</si>
  <si>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</si>
  <si>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</si>
  <si>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</si>
  <si>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</si>
  <si>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</si>
  <si>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</si>
  <si>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</si>
  <si>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</si>
  <si>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</si>
  <si>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</si>
  <si>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</si>
  <si>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</si>
  <si>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</si>
  <si>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</si>
  <si>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</si>
  <si>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</si>
  <si>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</si>
  <si>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</si>
  <si>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</si>
  <si>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</si>
  <si>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</si>
  <si>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</si>
  <si>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</si>
  <si>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</si>
  <si>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</si>
  <si>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</si>
  <si>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</si>
  <si>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</si>
  <si>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</si>
  <si>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</si>
  <si>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</si>
  <si>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</si>
  <si>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</si>
  <si>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</si>
  <si>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</si>
  <si>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</si>
  <si>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</si>
  <si>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</si>
  <si>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</si>
  <si>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</si>
  <si>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</si>
  <si>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</si>
  <si>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</si>
  <si>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</si>
  <si>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</si>
  <si>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</si>
  <si>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</si>
  <si>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</si>
  <si>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</si>
  <si>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</si>
  <si>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</si>
  <si>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</si>
  <si>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</si>
  <si>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</si>
  <si>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</si>
  <si>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</si>
  <si>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</si>
  <si>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</si>
  <si>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</si>
  <si>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</si>
  <si>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</si>
  <si>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</si>
  <si>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</si>
  <si>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</si>
  <si>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</si>
  <si>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</si>
  <si>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</si>
  <si>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</si>
  <si>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</si>
  <si>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</si>
  <si>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</si>
  <si>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</si>
  <si>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</si>
  <si>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</si>
  <si>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</si>
  <si>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</si>
  <si>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</si>
  <si>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</si>
  <si>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</si>
  <si>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</si>
  <si>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</si>
  <si>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</si>
  <si>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</si>
  <si>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</si>
  <si>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</si>
  <si>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</si>
  <si>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</si>
  <si>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</si>
  <si>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</si>
  <si>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</si>
  <si>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</si>
  <si>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</si>
  <si>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</si>
  <si>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</si>
  <si>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</si>
  <si>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</si>
  <si>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</si>
  <si>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</si>
  <si>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</si>
  <si>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</si>
  <si>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</si>
  <si>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</si>
  <si>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</si>
  <si>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</si>
  <si>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</si>
  <si>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</si>
  <si>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</si>
  <si>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</si>
  <si>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</si>
  <si>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</si>
  <si>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</si>
  <si>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</si>
  <si>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</si>
  <si>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</si>
  <si>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</si>
  <si>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</si>
  <si>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</si>
  <si>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</si>
  <si>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</si>
  <si>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</si>
  <si>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</si>
  <si>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</si>
  <si>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</si>
  <si>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</si>
  <si>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</si>
  <si>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</si>
  <si>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</si>
  <si>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</si>
  <si>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</si>
  <si>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</si>
  <si>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</si>
  <si>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</si>
  <si>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</si>
  <si>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</si>
  <si>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</si>
  <si>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</si>
  <si>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</si>
  <si>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</si>
  <si>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</si>
  <si>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</si>
  <si>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</si>
  <si>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</si>
  <si>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</si>
  <si>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</si>
  <si>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</si>
  <si>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</si>
  <si>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</si>
  <si>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</si>
  <si>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</si>
  <si>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</si>
  <si>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</si>
  <si>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</si>
  <si>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</si>
  <si>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</si>
  <si>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</si>
  <si>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</si>
  <si>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</si>
  <si>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</si>
  <si>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</si>
  <si>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</si>
  <si>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</si>
  <si>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</si>
  <si>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</si>
  <si>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</si>
  <si>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</si>
  <si>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</si>
  <si>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</si>
  <si>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</si>
  <si>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</si>
  <si>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</si>
  <si>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</si>
  <si>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</si>
  <si>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</si>
  <si>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</si>
  <si>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</si>
  <si>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</si>
  <si>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</si>
  <si>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</si>
  <si>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</si>
  <si>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</si>
  <si>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</si>
  <si>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</si>
  <si>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</si>
  <si>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</si>
  <si>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</si>
  <si>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</si>
  <si>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</si>
  <si>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</si>
  <si>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</si>
  <si>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</si>
  <si>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</si>
  <si>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</si>
  <si>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</si>
  <si>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</si>
  <si>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</si>
  <si>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</si>
  <si>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</si>
  <si>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</si>
  <si>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</si>
  <si>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</si>
  <si>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</si>
  <si>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</si>
  <si>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</si>
  <si>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</si>
  <si>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</si>
  <si>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</si>
  <si>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</si>
  <si>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</si>
  <si>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</si>
  <si>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</si>
  <si>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</si>
  <si>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</si>
  <si>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</si>
  <si>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</si>
  <si>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</si>
  <si>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</si>
  <si>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</si>
  <si>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</si>
  <si>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</si>
  <si>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</si>
  <si>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</si>
  <si>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</si>
  <si>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</si>
  <si>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</si>
  <si>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</si>
  <si>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</si>
  <si>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</si>
  <si>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</si>
  <si>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</si>
  <si>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</si>
  <si>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</si>
  <si>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</si>
  <si>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</si>
  <si>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</si>
  <si>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</si>
  <si>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</si>
  <si>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</si>
  <si>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</si>
  <si>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</si>
  <si>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</si>
  <si>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</si>
  <si>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</si>
  <si>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</si>
  <si>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</si>
  <si>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</si>
  <si>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</si>
  <si>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</si>
  <si>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</si>
  <si>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</si>
  <si>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</si>
  <si>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</si>
  <si>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</si>
  <si>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</si>
  <si>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</si>
  <si>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</si>
  <si>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</si>
  <si>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</si>
  <si>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</si>
  <si>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</si>
  <si>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</si>
  <si>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</si>
  <si>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</si>
  <si>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</si>
  <si>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</si>
  <si>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</si>
  <si>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</si>
  <si>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</si>
  <si>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</si>
  <si>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</si>
  <si>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</si>
  <si>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</si>
  <si>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</si>
  <si>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</si>
  <si>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</si>
  <si>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</si>
  <si>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</si>
  <si>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</si>
  <si>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</si>
  <si>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</si>
  <si>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</si>
  <si>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</si>
  <si>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</si>
  <si>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</si>
  <si>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</si>
  <si>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</si>
  <si>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</si>
  <si>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</si>
  <si>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</si>
  <si>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</si>
  <si>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</si>
  <si>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</si>
  <si>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</si>
  <si>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</si>
  <si>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</si>
  <si>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</si>
  <si>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</si>
  <si>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</si>
  <si>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</si>
  <si>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</si>
  <si>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</si>
  <si>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</si>
  <si>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</si>
  <si>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</si>
  <si>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</si>
  <si>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</si>
  <si>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</si>
  <si>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</si>
  <si>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</si>
  <si>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</si>
  <si>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</si>
  <si>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</si>
  <si>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</si>
  <si>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</si>
  <si>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</si>
  <si>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</si>
  <si>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</si>
  <si>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</si>
  <si>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</si>
  <si>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</si>
  <si>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</si>
  <si>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</si>
  <si>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</si>
  <si>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</si>
  <si>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</si>
  <si>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</si>
  <si>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</si>
  <si>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</si>
  <si>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</si>
  <si>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</si>
  <si>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</si>
  <si>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</si>
  <si>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</si>
  <si>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</si>
  <si>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</si>
  <si>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</si>
  <si>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</si>
  <si>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</si>
  <si>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</si>
  <si>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</si>
  <si>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</si>
  <si>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</si>
  <si>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</si>
  <si>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</si>
  <si>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</si>
  <si>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</si>
  <si>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</si>
  <si>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</si>
  <si>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</si>
  <si>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</si>
  <si>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</si>
  <si>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</si>
  <si>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</si>
  <si>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</si>
  <si>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</si>
  <si>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</si>
  <si>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</si>
  <si>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</si>
  <si>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</si>
  <si>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</si>
  <si>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</si>
  <si>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</si>
  <si>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</si>
  <si>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</si>
  <si>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</si>
  <si>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</si>
  <si>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</si>
  <si>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</si>
  <si>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</si>
  <si>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</si>
  <si>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</si>
  <si>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</si>
  <si>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</si>
  <si>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</si>
  <si>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</si>
  <si>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</si>
  <si>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</si>
  <si>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</si>
  <si>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</si>
  <si>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</si>
  <si>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</si>
  <si>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</si>
  <si>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</si>
  <si>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</si>
  <si>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</si>
  <si>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</si>
  <si>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</si>
  <si>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</si>
  <si>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</si>
  <si>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</si>
  <si>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</si>
  <si>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</si>
  <si>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</si>
  <si>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</si>
  <si>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</si>
  <si>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</si>
  <si>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</si>
  <si>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</si>
  <si>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</si>
  <si>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</si>
  <si>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</si>
  <si>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</si>
  <si>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</si>
  <si>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</si>
  <si>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</si>
  <si>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</si>
  <si>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</si>
  <si>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</si>
  <si>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</si>
  <si>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</si>
  <si>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</si>
  <si>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</si>
  <si>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</si>
  <si>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</si>
  <si>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</si>
  <si>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</si>
  <si>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</si>
  <si>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</si>
  <si>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</si>
  <si>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</si>
  <si>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</si>
  <si>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</si>
  <si>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</si>
  <si>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</si>
  <si>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</si>
  <si>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</si>
  <si>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</si>
  <si>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</si>
  <si>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</si>
  <si>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</si>
  <si>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</si>
  <si>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</si>
  <si>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</si>
  <si>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</si>
  <si>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</si>
  <si>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</si>
  <si>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</si>
  <si>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</si>
  <si>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</si>
  <si>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</si>
  <si>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</si>
  <si>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</si>
  <si>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</si>
  <si>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</si>
  <si>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</si>
  <si>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</si>
  <si>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</si>
  <si>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</si>
  <si>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</si>
  <si>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</si>
  <si>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</si>
  <si>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</si>
  <si>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</si>
  <si>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</si>
  <si>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</si>
  <si>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</si>
  <si>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</si>
  <si>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</si>
  <si>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</si>
  <si>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</si>
  <si>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</si>
  <si>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</si>
  <si>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</si>
  <si>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</si>
  <si>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</si>
  <si>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</si>
  <si>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</si>
  <si>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</si>
  <si>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</si>
  <si>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</si>
  <si>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</si>
  <si>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</si>
  <si>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</si>
  <si>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</si>
  <si>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</si>
  <si>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</si>
  <si>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</si>
  <si>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</si>
  <si>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</si>
  <si>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</si>
  <si>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</si>
  <si>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</si>
  <si>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</si>
  <si>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</si>
  <si>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</si>
  <si>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</si>
  <si>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</si>
  <si>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</si>
  <si>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</si>
  <si>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</si>
  <si>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</si>
  <si>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</si>
  <si>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</si>
  <si>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</si>
  <si>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</si>
  <si>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</si>
  <si>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</si>
  <si>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</si>
  <si>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</si>
  <si>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</si>
  <si>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</si>
  <si>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</si>
  <si>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</si>
  <si>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</si>
  <si>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</si>
  <si>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</si>
  <si>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</si>
  <si>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</si>
  <si>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</si>
  <si>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</si>
  <si>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</si>
  <si>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</si>
  <si>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</si>
  <si>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</si>
  <si>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</si>
  <si>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</si>
  <si>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</si>
  <si>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</si>
  <si>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</si>
  <si>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</si>
  <si>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</si>
  <si>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</si>
  <si>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</si>
  <si>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</si>
  <si>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</si>
  <si>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</si>
  <si>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</si>
  <si>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</si>
  <si>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</si>
  <si>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</si>
  <si>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</si>
  <si>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</si>
  <si>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</si>
  <si>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</si>
  <si>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</si>
  <si>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</si>
  <si>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</si>
  <si>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</si>
  <si>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</si>
  <si>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</si>
  <si>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</si>
  <si>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</si>
  <si>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</si>
  <si>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</si>
  <si>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</si>
  <si>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</si>
  <si>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</si>
  <si>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</si>
  <si>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</si>
  <si>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</si>
  <si>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</si>
  <si>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</si>
  <si>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</si>
  <si>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</si>
  <si>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</si>
  <si>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</si>
  <si>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</si>
  <si>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</si>
  <si>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</si>
  <si>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</si>
  <si>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</si>
  <si>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</si>
  <si>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</si>
  <si>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</si>
  <si>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</si>
  <si>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</si>
  <si>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</si>
  <si>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</si>
  <si>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</si>
  <si>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</si>
  <si>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</si>
  <si>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</si>
  <si>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</si>
  <si>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</si>
  <si>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</si>
  <si>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</si>
  <si>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</si>
  <si>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</si>
  <si>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</si>
  <si>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</si>
  <si>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</si>
  <si>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</si>
  <si>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</si>
  <si>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</si>
  <si>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</si>
  <si>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</si>
  <si>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</si>
  <si>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</si>
  <si>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</si>
  <si>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</si>
  <si>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</si>
  <si>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</si>
  <si>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</si>
  <si>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</si>
  <si>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</si>
  <si>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</si>
  <si>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</si>
  <si>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</si>
  <si>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</si>
  <si>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</si>
  <si>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</si>
  <si>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</si>
  <si>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</si>
  <si>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</si>
  <si>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</si>
  <si>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</si>
  <si>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</si>
  <si>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</si>
  <si>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</si>
  <si>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</si>
  <si>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</si>
  <si>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</si>
  <si>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</si>
  <si>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</si>
  <si>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</si>
  <si>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</si>
  <si>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</si>
  <si>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</si>
  <si>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</si>
  <si>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</si>
  <si>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</si>
  <si>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</si>
  <si>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</si>
  <si>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</si>
  <si>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</si>
  <si>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</si>
  <si>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</si>
  <si>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</si>
  <si>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</si>
  <si>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</si>
  <si>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</si>
  <si>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</si>
  <si>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</si>
  <si>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</si>
  <si>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</si>
  <si>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</si>
  <si>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</si>
  <si>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</si>
  <si>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</si>
  <si>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</si>
  <si>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</si>
  <si>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</si>
  <si>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</si>
  <si>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</si>
  <si>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</si>
  <si>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</si>
  <si>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</si>
  <si>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</si>
  <si>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</si>
  <si>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</si>
  <si>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</si>
  <si>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</si>
  <si>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</si>
  <si>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</si>
  <si>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</si>
  <si>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</si>
  <si>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</si>
  <si>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</si>
  <si>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</si>
  <si>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</si>
  <si>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</si>
  <si>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</si>
  <si>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</si>
  <si>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</si>
  <si>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</si>
  <si>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</si>
  <si>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</si>
  <si>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</si>
  <si>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</si>
  <si>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</si>
  <si>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</si>
  <si>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</si>
  <si>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</si>
  <si>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</si>
  <si>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</si>
  <si>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</si>
  <si>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</si>
  <si>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</si>
  <si>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</si>
  <si>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</si>
  <si>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</si>
  <si>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</si>
  <si>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</si>
  <si>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</si>
  <si>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</si>
  <si>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</si>
  <si>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</si>
  <si>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</si>
  <si>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</si>
  <si>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</si>
  <si>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</si>
  <si>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</si>
  <si>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</si>
  <si>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</si>
  <si>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</si>
  <si>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</si>
  <si>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</si>
  <si>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</si>
  <si>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</si>
  <si>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</si>
  <si>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</si>
  <si>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</si>
  <si>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</si>
  <si>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</si>
  <si>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</si>
  <si>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</si>
  <si>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</si>
  <si>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</si>
  <si>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</si>
  <si>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</si>
  <si>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</si>
  <si>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</si>
  <si>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</si>
  <si>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</si>
  <si>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</si>
  <si>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</si>
  <si>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</si>
  <si>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</si>
  <si>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</si>
  <si>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</si>
  <si>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</si>
  <si>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</si>
  <si>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</si>
  <si>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</si>
  <si>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</si>
  <si>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</si>
  <si>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</si>
  <si>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</si>
  <si>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</si>
  <si>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</si>
  <si>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</si>
  <si>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</si>
  <si>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</si>
  <si>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</si>
  <si>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</si>
  <si>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</si>
  <si>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</si>
  <si>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</si>
  <si>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</si>
  <si>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</si>
  <si>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</si>
  <si>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</si>
  <si>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</si>
  <si>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</si>
  <si>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</si>
  <si>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</si>
  <si>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</si>
  <si>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</si>
  <si>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</si>
  <si>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</si>
  <si>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</si>
  <si>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</si>
  <si>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</si>
  <si>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</si>
  <si>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</si>
  <si>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</si>
  <si>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</si>
  <si>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</si>
  <si>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</si>
  <si>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</si>
  <si>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</si>
  <si>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</si>
  <si>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</si>
  <si>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</si>
  <si>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</si>
  <si>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</si>
  <si>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</si>
  <si>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</si>
  <si>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</si>
  <si>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</si>
  <si>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</si>
  <si>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</si>
  <si>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</si>
  <si>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</si>
  <si>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</si>
  <si>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</si>
  <si>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</si>
  <si>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</si>
  <si>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</si>
  <si>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</si>
  <si>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</si>
  <si>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</si>
  <si>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</si>
  <si>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</si>
  <si>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</si>
  <si>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</si>
  <si>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</si>
  <si>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</si>
  <si>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</si>
  <si>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</si>
  <si>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</si>
  <si>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</si>
  <si>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</si>
  <si>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</si>
  <si>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</si>
  <si>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</si>
  <si>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</si>
  <si>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</si>
  <si>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</si>
  <si>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</si>
  <si>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</si>
  <si>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</si>
  <si>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</si>
  <si>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</si>
  <si>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</si>
  <si>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</si>
  <si>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</si>
  <si>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</si>
  <si>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</si>
  <si>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</si>
  <si>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</si>
  <si>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</si>
  <si>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</si>
  <si>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</si>
  <si>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</si>
  <si>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</si>
  <si>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</si>
  <si>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</si>
  <si>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</si>
  <si>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</si>
  <si>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</si>
  <si>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</si>
  <si>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</si>
  <si>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</si>
  <si>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</si>
  <si>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</si>
  <si>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</si>
  <si>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</si>
  <si>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</si>
  <si>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</si>
  <si>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</si>
  <si>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</si>
  <si>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</si>
  <si>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</si>
  <si>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</si>
  <si>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</si>
  <si>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</si>
  <si>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</si>
  <si>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</si>
  <si>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</si>
  <si>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</si>
  <si>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</si>
  <si>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</si>
  <si>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</si>
  <si>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</si>
  <si>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</si>
  <si>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</si>
  <si>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</si>
  <si>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</si>
  <si>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</si>
  <si>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</si>
  <si>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</si>
  <si>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</si>
  <si>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</si>
  <si>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</si>
  <si>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</si>
  <si>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</si>
  <si>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</si>
  <si>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</si>
  <si>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</si>
  <si>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</si>
  <si>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</si>
  <si>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</si>
  <si>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</si>
  <si>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</si>
  <si>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</si>
  <si>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</si>
  <si>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</si>
  <si>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</si>
  <si>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</si>
  <si>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</si>
  <si>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</si>
  <si>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</si>
  <si>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</si>
  <si>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</si>
  <si>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</si>
  <si>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</si>
  <si>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</si>
  <si>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</si>
  <si>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</si>
  <si>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</si>
  <si>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</si>
  <si>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</si>
  <si>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</si>
  <si>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</si>
  <si>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</si>
  <si>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</si>
  <si>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</si>
  <si>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</si>
  <si>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</si>
  <si>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</si>
  <si>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</si>
  <si>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</si>
  <si>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</si>
  <si>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</si>
  <si>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</si>
  <si>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</si>
  <si>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</si>
  <si>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</si>
  <si>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</si>
  <si>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</si>
  <si>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</si>
  <si>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</si>
  <si>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</si>
  <si>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</si>
  <si>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</si>
  <si>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</si>
  <si>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</si>
  <si>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</si>
  <si>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</si>
  <si>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</si>
  <si>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</si>
  <si>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</si>
  <si>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</si>
  <si>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</si>
  <si>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</si>
  <si>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</si>
  <si>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</si>
  <si>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</si>
  <si>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</si>
  <si>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</si>
  <si>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</si>
  <si>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</si>
  <si>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</si>
  <si>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</si>
  <si>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</si>
  <si>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</si>
  <si>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</si>
  <si>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</si>
  <si>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</si>
  <si>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</si>
  <si>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</si>
  <si>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</si>
  <si>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</si>
  <si>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</si>
  <si>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</si>
  <si>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</si>
  <si>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</si>
  <si>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</si>
  <si>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</si>
  <si>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</si>
  <si>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</si>
  <si>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</si>
  <si>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</si>
  <si>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</si>
  <si>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</si>
  <si>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</si>
  <si>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</si>
  <si>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</si>
  <si>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</si>
  <si>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</si>
  <si>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</si>
  <si>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</si>
  <si>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</si>
  <si>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</si>
  <si>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</si>
  <si>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</si>
  <si>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</si>
  <si>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</si>
  <si>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</si>
  <si>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</si>
  <si>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</si>
  <si>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</si>
  <si>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</si>
  <si>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</si>
  <si>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</si>
  <si>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</si>
  <si>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</si>
  <si>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</si>
  <si>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</si>
  <si>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</si>
  <si>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</si>
  <si>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</si>
  <si>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</si>
  <si>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</si>
  <si>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</si>
  <si>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</si>
  <si>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</si>
  <si>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</si>
  <si>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</si>
  <si>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</si>
  <si>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</si>
  <si>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</si>
  <si>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</si>
  <si>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</si>
  <si>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</si>
  <si>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</si>
  <si>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</si>
  <si>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</si>
  <si>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</si>
  <si>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</si>
  <si>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</si>
  <si>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</si>
  <si>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</si>
  <si>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</si>
  <si>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</si>
  <si>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</si>
  <si>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</si>
  <si>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</si>
  <si>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</si>
  <si>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</si>
  <si>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</si>
  <si>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</si>
  <si>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</si>
  <si>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</si>
  <si>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</si>
  <si>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</si>
  <si>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</si>
  <si>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</si>
  <si>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</si>
  <si>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</si>
  <si>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</si>
  <si>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</si>
  <si>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</si>
  <si>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</si>
  <si>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</si>
  <si>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</si>
  <si>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</si>
  <si>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</si>
  <si>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</si>
  <si>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</si>
  <si>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</si>
  <si>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</si>
  <si>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</si>
  <si>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</si>
  <si>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</si>
  <si>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</si>
  <si>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</si>
  <si>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</si>
  <si>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</si>
  <si>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</si>
  <si>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</si>
  <si>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</si>
  <si>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</si>
  <si>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</si>
  <si>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</si>
  <si>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</si>
  <si>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</si>
  <si>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</si>
  <si>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</si>
  <si>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</si>
  <si>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</si>
  <si>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</si>
  <si>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</si>
  <si>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</si>
  <si>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</si>
  <si>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</si>
  <si>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</si>
  <si>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</si>
  <si>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</si>
  <si>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</si>
  <si>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</si>
  <si>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</si>
  <si>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</si>
  <si>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</si>
  <si>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</si>
  <si>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</si>
  <si>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</si>
  <si>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</si>
  <si>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</si>
  <si>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</si>
  <si>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</si>
  <si>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</si>
  <si>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</si>
  <si>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</si>
  <si>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</si>
  <si>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</si>
  <si>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</si>
  <si>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</si>
  <si>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</si>
  <si>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</si>
  <si>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</si>
  <si>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</si>
  <si>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</si>
  <si>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</si>
  <si>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</si>
  <si>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</si>
  <si>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</si>
  <si>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</si>
  <si>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</si>
  <si>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</si>
  <si>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</si>
  <si>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</si>
  <si>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</si>
  <si>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</si>
  <si>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</si>
  <si>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</si>
  <si>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</si>
  <si>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</si>
  <si>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</si>
  <si>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</si>
  <si>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</si>
  <si>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</si>
  <si>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</si>
  <si>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</si>
  <si>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</si>
  <si>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</si>
  <si>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</si>
  <si>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</si>
  <si>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</si>
  <si>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</si>
  <si>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</si>
  <si>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</si>
  <si>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</si>
  <si>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</si>
  <si>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</si>
  <si>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</si>
  <si>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</si>
  <si>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</si>
  <si>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</si>
  <si>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</si>
  <si>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</si>
  <si>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</si>
  <si>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</si>
  <si>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</si>
  <si>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</si>
  <si>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</si>
  <si>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</si>
  <si>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</si>
  <si>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</si>
  <si>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</si>
  <si>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</si>
  <si>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</si>
  <si>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</si>
  <si>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</si>
  <si>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</si>
  <si>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</si>
  <si>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</si>
  <si>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</si>
  <si>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</si>
  <si>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</si>
  <si>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</si>
  <si>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</si>
  <si>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</si>
  <si>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</si>
  <si>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</si>
  <si>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</si>
  <si>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</si>
  <si>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</si>
  <si>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</si>
  <si>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</si>
  <si>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</si>
  <si>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</si>
  <si>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</si>
  <si>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</si>
  <si>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</si>
  <si>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</si>
  <si>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</si>
  <si>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</si>
  <si>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</si>
  <si>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</si>
  <si>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</si>
  <si>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</si>
  <si>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</si>
  <si>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</si>
  <si>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</si>
  <si>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</si>
  <si>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</si>
  <si>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</si>
  <si>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</si>
  <si>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</si>
  <si>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</si>
  <si>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</si>
  <si>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</si>
  <si>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</si>
  <si>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</si>
  <si>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</si>
  <si>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</si>
  <si>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</si>
  <si>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</si>
  <si>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</si>
  <si>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</si>
  <si>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</si>
  <si>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</si>
  <si>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</si>
  <si>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</si>
  <si>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</si>
  <si>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</si>
  <si>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</si>
  <si>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</si>
  <si>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</si>
  <si>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</si>
  <si>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</si>
  <si>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</si>
  <si>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</si>
  <si>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</si>
  <si>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</si>
  <si>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</si>
  <si>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</si>
  <si>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</si>
  <si>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</si>
  <si>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</si>
  <si>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</si>
  <si>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</si>
  <si>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</si>
  <si>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</si>
  <si>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</si>
  <si>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</si>
  <si>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</si>
  <si>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</si>
  <si>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</si>
  <si>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</si>
  <si>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</si>
  <si>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</si>
  <si>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</si>
  <si>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</si>
  <si>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</si>
  <si>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</si>
  <si>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</si>
  <si>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</si>
  <si>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</si>
  <si>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</si>
  <si>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</si>
  <si>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</si>
  <si>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</si>
  <si>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</si>
  <si>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</si>
  <si>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</si>
  <si>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</si>
  <si>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</si>
  <si>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</si>
  <si>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</si>
  <si>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</si>
  <si>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</si>
  <si>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</si>
  <si>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</si>
  <si>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</si>
  <si>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</si>
  <si>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</si>
  <si>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</si>
  <si>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</si>
  <si>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</si>
  <si>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</si>
  <si>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</si>
  <si>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</si>
  <si>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</si>
  <si>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</si>
  <si>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</si>
  <si>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</si>
  <si>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</si>
  <si>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</si>
  <si>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</si>
  <si>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</si>
  <si>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</si>
  <si>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</si>
  <si>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</si>
  <si>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</si>
  <si>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</si>
  <si>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</si>
  <si>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</si>
  <si>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</si>
  <si>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</si>
  <si>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</si>
  <si>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</si>
  <si>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</si>
  <si>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</si>
  <si>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</si>
  <si>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</si>
  <si>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</si>
  <si>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</si>
  <si>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</si>
  <si>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</si>
  <si>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</si>
  <si>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</si>
  <si>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</si>
  <si>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</si>
  <si>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</si>
  <si>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</si>
  <si>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</si>
  <si>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</si>
  <si>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</si>
  <si>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</si>
  <si>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</si>
  <si>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</si>
  <si>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</si>
  <si>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</si>
  <si>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</si>
  <si>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</si>
  <si>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</si>
  <si>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</si>
  <si>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</si>
  <si>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</si>
  <si>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</si>
  <si>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</si>
  <si>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</si>
  <si>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</si>
  <si>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</si>
  <si>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</si>
  <si>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</si>
  <si>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</si>
  <si>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</si>
  <si>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</si>
  <si>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</si>
  <si>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</si>
  <si>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</si>
  <si>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</si>
  <si>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</si>
  <si>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</si>
  <si>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</si>
  <si>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</si>
  <si>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</si>
  <si>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</si>
  <si>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</si>
  <si>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</si>
  <si>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</si>
  <si>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</si>
  <si>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</si>
  <si>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</si>
  <si>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</si>
  <si>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</si>
  <si>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</si>
  <si>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</si>
  <si>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</si>
  <si>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</si>
  <si>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</si>
  <si>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</si>
  <si>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</si>
  <si>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</si>
  <si>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</si>
  <si>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</si>
  <si>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</si>
  <si>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</si>
  <si>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</si>
  <si>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</si>
  <si>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</si>
  <si>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</si>
  <si>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</si>
  <si>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</si>
  <si>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</si>
  <si>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</si>
  <si>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</si>
  <si>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</si>
  <si>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</si>
  <si>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</si>
  <si>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</si>
  <si>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</si>
  <si>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</si>
  <si>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</si>
  <si>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</si>
  <si>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</si>
  <si>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</si>
  <si>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</si>
  <si>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</si>
  <si>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</si>
  <si>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</si>
  <si>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</si>
  <si>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</si>
  <si>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</si>
  <si>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</si>
  <si>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</si>
  <si>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</si>
  <si>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</si>
  <si>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</si>
  <si>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</si>
  <si>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</si>
  <si>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</si>
  <si>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</si>
  <si>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</si>
  <si>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</si>
  <si>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</si>
  <si>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</si>
  <si>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</si>
  <si>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</si>
  <si>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</si>
  <si>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</si>
  <si>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</si>
  <si>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</si>
  <si>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</si>
  <si>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</si>
  <si>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</si>
  <si>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</si>
  <si>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</si>
  <si>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</si>
  <si>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</si>
  <si>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</si>
  <si>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</si>
  <si>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</si>
  <si>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</si>
  <si>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</si>
  <si>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</si>
  <si>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</si>
  <si>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</si>
  <si>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</si>
  <si>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</si>
  <si>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</si>
  <si>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</si>
  <si>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</si>
  <si>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</si>
  <si>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</si>
  <si>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</si>
  <si>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</si>
  <si>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</si>
  <si>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</si>
  <si>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</si>
  <si>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</si>
  <si>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</si>
  <si>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</si>
  <si>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</si>
  <si>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</si>
  <si>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</si>
  <si>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</si>
  <si>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</si>
  <si>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</si>
  <si>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</si>
  <si>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</si>
  <si>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</si>
  <si>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</si>
  <si>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</si>
  <si>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</si>
  <si>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</si>
  <si>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</si>
  <si>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</si>
  <si>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</si>
  <si>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</si>
  <si>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</si>
  <si>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</si>
  <si>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</si>
  <si>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</si>
  <si>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</si>
  <si>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</si>
  <si>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</si>
  <si>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</si>
  <si>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</si>
  <si>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</si>
  <si>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</si>
  <si>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</si>
  <si>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</si>
  <si>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</si>
  <si>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</si>
  <si>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</si>
  <si>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</si>
  <si>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</si>
  <si>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</si>
  <si>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</si>
  <si>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</si>
  <si>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</si>
  <si>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</si>
  <si>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</si>
  <si>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</si>
  <si>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</si>
  <si>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</si>
  <si>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</si>
  <si>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</si>
  <si>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</si>
  <si>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</si>
  <si>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</si>
  <si>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</si>
  <si>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</si>
  <si>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</si>
  <si>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</si>
  <si>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</si>
  <si>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</si>
  <si>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</si>
  <si>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</si>
  <si>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</si>
  <si>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</si>
  <si>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</si>
  <si>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</si>
  <si>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</si>
  <si>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</si>
  <si>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</si>
  <si>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</si>
  <si>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</si>
  <si>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</si>
  <si>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</si>
  <si>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</si>
  <si>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</si>
  <si>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</si>
  <si>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</si>
  <si>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</si>
  <si>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</si>
  <si>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</si>
  <si>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</si>
  <si>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</si>
  <si>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</si>
  <si>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</si>
  <si>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</si>
  <si>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</si>
  <si>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</si>
  <si>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</si>
  <si>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</si>
  <si>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</si>
  <si>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</si>
  <si>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</si>
  <si>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</si>
  <si>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</si>
  <si>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</si>
  <si>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</si>
  <si>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</si>
  <si>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</si>
  <si>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</si>
  <si>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</si>
  <si>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</si>
  <si>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</si>
  <si>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</si>
  <si>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</si>
  <si>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</si>
  <si>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</si>
  <si>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</si>
  <si>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</si>
  <si>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</si>
  <si>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</si>
  <si>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</si>
  <si>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</si>
  <si>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</si>
  <si>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</si>
  <si>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</si>
  <si>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</si>
  <si>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</si>
  <si>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</si>
  <si>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</si>
  <si>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</si>
  <si>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</si>
  <si>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</si>
  <si>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</si>
  <si>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</si>
  <si>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</si>
  <si>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</si>
  <si>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</si>
  <si>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</si>
  <si>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</si>
  <si>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</si>
  <si>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</si>
  <si>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</si>
  <si>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</si>
  <si>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</si>
  <si>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</si>
  <si>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</si>
  <si>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</si>
  <si>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</si>
  <si>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</si>
  <si>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</si>
  <si>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</si>
  <si>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</si>
  <si>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</si>
  <si>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</si>
  <si>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</si>
  <si>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</si>
  <si>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</si>
  <si>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</si>
  <si>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</si>
  <si>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</si>
  <si>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</si>
  <si>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</si>
  <si>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</si>
  <si>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</si>
  <si>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</si>
  <si>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</si>
  <si>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</si>
  <si>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</si>
  <si>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</si>
  <si>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</si>
  <si>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</si>
  <si>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</si>
  <si>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</si>
  <si>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</si>
  <si>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</si>
  <si>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</si>
  <si>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</si>
  <si>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</si>
  <si>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</si>
  <si>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</si>
  <si>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</si>
  <si>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</si>
  <si>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</si>
  <si>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</si>
  <si>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</si>
  <si>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</si>
  <si>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</si>
  <si>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</si>
  <si>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</si>
  <si>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</si>
  <si>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</si>
  <si>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</si>
  <si>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</si>
  <si>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</si>
  <si>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</si>
  <si>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</si>
  <si>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</si>
  <si>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</si>
  <si>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</si>
  <si>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</si>
  <si>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</si>
  <si>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</si>
  <si>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</si>
  <si>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</si>
  <si>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</si>
  <si>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</si>
  <si>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</si>
  <si>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</si>
  <si>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</si>
  <si>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</si>
  <si>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</si>
  <si>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</si>
  <si>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</si>
  <si>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</si>
  <si>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</si>
  <si>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</si>
  <si>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</si>
  <si>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</si>
  <si>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</si>
  <si>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</si>
  <si>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</si>
  <si>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</si>
  <si>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</si>
  <si>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</si>
  <si>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</si>
  <si>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</si>
  <si>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</si>
  <si>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</si>
  <si>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</si>
  <si>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</si>
  <si>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</si>
  <si>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</si>
  <si>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</si>
  <si>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</si>
  <si>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</si>
  <si>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</si>
  <si>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</si>
  <si>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</si>
  <si>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</si>
  <si>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</si>
  <si>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</si>
  <si>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</si>
  <si>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</si>
  <si>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</si>
  <si>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</si>
  <si>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</si>
  <si>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</si>
  <si>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</si>
  <si>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</si>
  <si>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</si>
  <si>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</si>
  <si>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</si>
  <si>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</si>
  <si>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</si>
  <si>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</si>
  <si>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</si>
  <si>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</si>
  <si>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</si>
  <si>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</si>
  <si>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</si>
  <si>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</si>
  <si>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</si>
  <si>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</si>
  <si>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</si>
  <si>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</si>
  <si>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</si>
  <si>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</si>
  <si>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</si>
  <si>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</si>
  <si>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</si>
  <si>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</si>
  <si>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</si>
  <si>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</si>
  <si>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</si>
  <si>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</si>
  <si>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</si>
  <si>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</si>
  <si>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</si>
  <si>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</si>
  <si>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</si>
  <si>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</si>
  <si>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</si>
  <si>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</si>
  <si>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</si>
  <si>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</si>
  <si>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</si>
  <si>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</si>
  <si>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</si>
  <si>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</si>
  <si>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</si>
  <si>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</si>
  <si>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</si>
  <si>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</si>
  <si>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</si>
  <si>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</si>
  <si>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</si>
  <si>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</si>
  <si>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</si>
  <si>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</si>
  <si>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</si>
  <si>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</si>
  <si>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</si>
  <si>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</si>
  <si>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</si>
  <si>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</si>
  <si>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</si>
  <si>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</si>
  <si>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</si>
  <si>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</si>
  <si>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</si>
  <si>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</si>
  <si>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</si>
  <si>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</si>
  <si>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</si>
  <si>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</si>
  <si>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</si>
  <si>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</si>
  <si>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</si>
  <si>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</si>
  <si>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</si>
  <si>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</si>
  <si>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</si>
  <si>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</si>
  <si>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</si>
  <si>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</si>
  <si>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</si>
  <si>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</si>
  <si>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</si>
  <si>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</si>
  <si>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</si>
  <si>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</si>
  <si>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</si>
  <si>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</si>
  <si>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</si>
  <si>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</si>
  <si>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</si>
  <si>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</si>
  <si>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</si>
  <si>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</si>
  <si>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</si>
  <si>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</si>
  <si>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</si>
  <si>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</si>
  <si>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</si>
  <si>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</si>
  <si>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</si>
  <si>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</si>
  <si>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</si>
  <si>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</si>
  <si>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</si>
  <si>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</si>
  <si>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</si>
  <si>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</si>
  <si>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</si>
  <si>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</si>
  <si>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</si>
  <si>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</si>
  <si>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</si>
  <si>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</si>
  <si>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</si>
  <si>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</si>
  <si>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</si>
  <si>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</si>
  <si>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</si>
  <si>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</si>
  <si>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</si>
  <si>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</si>
  <si>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</si>
  <si>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</si>
  <si>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</si>
  <si>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</si>
  <si>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</si>
  <si>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</si>
  <si>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</si>
  <si>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</si>
  <si>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</si>
  <si>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</si>
  <si>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</si>
  <si>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</si>
  <si>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</si>
  <si>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</si>
  <si>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</si>
  <si>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</si>
  <si>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</si>
  <si>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</si>
  <si>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</si>
  <si>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</si>
  <si>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</si>
  <si>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</si>
  <si>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</si>
  <si>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</si>
  <si>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</si>
  <si>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</si>
  <si>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</si>
  <si>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</si>
  <si>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</si>
  <si>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</si>
  <si>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</si>
  <si>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</si>
  <si>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</si>
  <si>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</si>
  <si>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</si>
  <si>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</si>
  <si>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</si>
  <si>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</si>
  <si>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</si>
  <si>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</si>
  <si>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</si>
  <si>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</si>
  <si>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</si>
  <si>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</si>
  <si>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</si>
  <si>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</si>
  <si>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</si>
  <si>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</si>
  <si>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</si>
  <si>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</si>
  <si>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</si>
  <si>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</si>
  <si>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</si>
  <si>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</si>
  <si>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</si>
  <si>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</si>
  <si>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</si>
  <si>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</si>
  <si>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</si>
  <si>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</si>
  <si>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</si>
  <si>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</si>
  <si>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</si>
  <si>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</si>
  <si>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</si>
  <si>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</si>
  <si>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</si>
  <si>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</si>
  <si>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</si>
  <si>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</si>
  <si>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</si>
  <si>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</si>
  <si>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</si>
  <si>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</si>
  <si>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</si>
  <si>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</si>
  <si>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</si>
  <si>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</si>
  <si>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</si>
  <si>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</si>
  <si>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</si>
  <si>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</si>
  <si>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</si>
  <si>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</si>
  <si>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</si>
  <si>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</si>
  <si>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</si>
  <si>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</si>
  <si>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</si>
  <si>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</si>
  <si>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</si>
  <si>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</si>
  <si>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</si>
  <si>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</si>
  <si>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</si>
  <si>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</si>
  <si>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</si>
  <si>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</si>
  <si>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</si>
  <si>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</si>
  <si>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</si>
  <si>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</si>
  <si>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</si>
  <si>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</si>
  <si>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</si>
  <si>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</si>
  <si>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</si>
  <si>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</si>
  <si>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</si>
  <si>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</si>
  <si>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</si>
  <si>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</si>
  <si>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</si>
  <si>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</si>
  <si>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</si>
  <si>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</si>
  <si>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</si>
  <si>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</si>
  <si>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</si>
  <si>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</si>
  <si>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</si>
  <si>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</si>
  <si>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</si>
  <si>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</si>
  <si>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</si>
  <si>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</si>
  <si>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</si>
  <si>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</si>
  <si>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</si>
  <si>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</si>
  <si>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</si>
  <si>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</si>
  <si>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</si>
  <si>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</si>
  <si>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</si>
  <si>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</si>
  <si>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</si>
  <si>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</si>
  <si>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</si>
  <si>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</si>
  <si>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</si>
  <si>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</si>
  <si>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</si>
  <si>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</si>
  <si>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</si>
  <si>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</si>
  <si>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</si>
  <si>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</si>
  <si>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</si>
  <si>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</si>
  <si>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</si>
  <si>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</si>
  <si>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</si>
  <si>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</si>
  <si>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</si>
  <si>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</si>
  <si>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</si>
  <si>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</si>
  <si>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</si>
  <si>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</si>
  <si>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</si>
  <si>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</si>
  <si>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</si>
  <si>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</si>
  <si>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</si>
  <si>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</si>
  <si>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</si>
  <si>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</si>
  <si>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</si>
  <si>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</si>
  <si>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</si>
  <si>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</si>
  <si>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</si>
  <si>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</si>
  <si>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</si>
  <si>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</si>
  <si>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</si>
  <si>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</si>
  <si>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</si>
  <si>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</si>
  <si>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</si>
  <si>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</si>
  <si>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</si>
  <si>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</si>
  <si>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</si>
  <si>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</si>
  <si>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</si>
  <si>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</si>
  <si>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</si>
  <si>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</si>
  <si>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</si>
  <si>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</si>
  <si>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</si>
  <si>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</si>
  <si>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</si>
  <si>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</si>
  <si>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</si>
  <si>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</si>
  <si>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</si>
  <si>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</si>
  <si>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</si>
  <si>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</si>
  <si>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</si>
  <si>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</si>
  <si>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</si>
  <si>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</si>
  <si>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</si>
  <si>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</si>
  <si>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</si>
  <si>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</si>
  <si>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</si>
  <si>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</si>
  <si>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</si>
  <si>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</si>
  <si>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</si>
  <si>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</si>
  <si>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</si>
  <si>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</si>
  <si>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</si>
  <si>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</si>
  <si>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</si>
  <si>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</si>
  <si>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</si>
  <si>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</si>
  <si>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</si>
  <si>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</si>
  <si>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</si>
  <si>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</si>
  <si>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</si>
  <si>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</si>
  <si>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</si>
  <si>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</si>
  <si>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</si>
  <si>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</si>
  <si>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</si>
  <si>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</si>
  <si>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</si>
  <si>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</si>
  <si>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</si>
  <si>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</si>
  <si>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</si>
  <si>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</si>
  <si>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</si>
  <si>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</si>
  <si>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</si>
  <si>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</si>
  <si>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</si>
  <si>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</si>
  <si>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</si>
  <si>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</si>
  <si>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</si>
  <si>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</si>
  <si>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</si>
  <si>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</si>
  <si>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</si>
  <si>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</si>
  <si>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</si>
  <si>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</si>
  <si>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</si>
  <si>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</si>
  <si>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</si>
  <si>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</si>
  <si>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</si>
  <si>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</si>
  <si>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</si>
  <si>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</si>
  <si>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</si>
  <si>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</si>
  <si>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</si>
  <si>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</si>
  <si>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</si>
  <si>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</si>
  <si>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</si>
  <si>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</si>
  <si>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</si>
  <si>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</si>
  <si>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</si>
  <si>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</si>
  <si>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</si>
  <si>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</si>
  <si>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</si>
  <si>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</si>
  <si>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</si>
  <si>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</si>
  <si>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</si>
  <si>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</si>
  <si>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</si>
  <si>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</si>
  <si>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</si>
  <si>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</si>
  <si>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</si>
  <si>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</si>
  <si>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</si>
  <si>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</si>
  <si>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</si>
  <si>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</si>
  <si>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</si>
  <si>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</si>
  <si>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</si>
  <si>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</si>
  <si>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</si>
  <si>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</si>
  <si>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</si>
  <si>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</si>
  <si>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</si>
  <si>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</si>
  <si>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</si>
  <si>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</si>
  <si>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</si>
  <si>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</si>
  <si>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</si>
  <si>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</si>
  <si>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</si>
  <si>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</si>
  <si>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</si>
  <si>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</si>
  <si>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</si>
  <si>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</si>
  <si>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</si>
  <si>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</si>
  <si>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</si>
  <si>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</si>
  <si>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</si>
  <si>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</si>
  <si>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</si>
  <si>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</si>
  <si>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</si>
  <si>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</si>
  <si>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</si>
  <si>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</si>
  <si>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</si>
  <si>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</si>
  <si>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</si>
  <si>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</si>
  <si>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</si>
  <si>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</si>
  <si>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</si>
  <si>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</si>
  <si>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</si>
  <si>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</si>
  <si>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</si>
  <si>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</si>
  <si>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</si>
  <si>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</si>
  <si>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</si>
  <si>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</si>
  <si>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</si>
  <si>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</si>
  <si>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</si>
  <si>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</si>
  <si>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</si>
  <si>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</si>
  <si>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</si>
  <si>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</si>
  <si>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</si>
  <si>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</si>
  <si>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</si>
  <si>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</si>
  <si>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</si>
  <si>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</si>
  <si>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</si>
  <si>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</si>
  <si>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</si>
  <si>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</si>
  <si>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</si>
  <si>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</si>
  <si>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</si>
  <si>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</si>
  <si>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</si>
  <si>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</si>
  <si>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</si>
  <si>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</si>
  <si>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</si>
  <si>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</si>
  <si>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</si>
  <si>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</si>
  <si>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</si>
  <si>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</si>
  <si>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</si>
  <si>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</si>
  <si>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</si>
  <si>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</si>
  <si>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</si>
  <si>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</si>
  <si>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</si>
  <si>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</si>
  <si>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</si>
  <si>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</si>
  <si>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</si>
  <si>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</si>
  <si>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</si>
  <si>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</si>
  <si>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</si>
  <si>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</si>
  <si>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</si>
  <si>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</si>
  <si>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</si>
  <si>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</si>
  <si>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</si>
  <si>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</si>
  <si>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</si>
  <si>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</si>
  <si>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</si>
  <si>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</si>
  <si>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</si>
  <si>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</si>
  <si>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</si>
  <si>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</si>
  <si>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</si>
  <si>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</si>
  <si>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</si>
  <si>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</si>
  <si>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</si>
  <si>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</si>
  <si>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</si>
  <si>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</si>
  <si>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</si>
  <si>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</si>
  <si>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</si>
  <si>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</si>
  <si>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</si>
  <si>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</si>
  <si>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</si>
  <si>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</si>
  <si>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</si>
  <si>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</si>
  <si>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</si>
  <si>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</si>
  <si>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</si>
  <si>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</si>
  <si>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</si>
  <si>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</si>
  <si>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</si>
  <si>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</si>
  <si>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</si>
  <si>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</si>
  <si>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</si>
  <si>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</si>
  <si>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</si>
  <si>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</si>
  <si>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</si>
  <si>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</si>
  <si>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</si>
  <si>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</si>
  <si>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</si>
  <si>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</si>
  <si>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</si>
  <si>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</si>
  <si>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</si>
  <si>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</si>
  <si>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</si>
  <si>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</si>
  <si>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</si>
  <si>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</si>
  <si>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</si>
  <si>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</si>
  <si>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</si>
  <si>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</si>
  <si>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</si>
  <si>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</si>
  <si>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</si>
  <si>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</si>
  <si>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</si>
  <si>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</si>
  <si>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</si>
  <si>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</si>
  <si>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</si>
  <si>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</si>
  <si>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</si>
  <si>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</si>
  <si>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</si>
  <si>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</si>
  <si>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</si>
  <si>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</si>
  <si>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</si>
  <si>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</si>
  <si>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</si>
  <si>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</si>
  <si>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</si>
  <si>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</si>
  <si>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</si>
  <si>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</si>
  <si>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</si>
  <si>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</si>
  <si>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</si>
  <si>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</si>
  <si>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</si>
  <si>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</si>
  <si>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</si>
  <si>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</si>
  <si>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</si>
  <si>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</si>
  <si>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</si>
  <si>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</si>
  <si>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</si>
  <si>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</si>
  <si>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</si>
  <si>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</si>
  <si>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</si>
  <si>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</si>
  <si>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</si>
  <si>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</si>
  <si>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</si>
  <si>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</si>
  <si>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</si>
  <si>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</si>
  <si>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</si>
  <si>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</si>
  <si>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</si>
  <si>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</si>
  <si>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</si>
  <si>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</si>
  <si>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</si>
  <si>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</si>
  <si>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</si>
  <si>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</si>
  <si>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</si>
  <si>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</si>
  <si>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</si>
  <si>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</si>
  <si>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</si>
  <si>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</si>
  <si>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</si>
  <si>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</si>
  <si>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</si>
  <si>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</si>
  <si>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</si>
  <si>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</si>
  <si>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</si>
  <si>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</si>
  <si>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</si>
  <si>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</si>
  <si>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</si>
  <si>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</si>
  <si>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</si>
  <si>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</si>
  <si>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</si>
  <si>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</si>
  <si>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</si>
  <si>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</si>
  <si>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</si>
  <si>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</si>
  <si>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</si>
  <si>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</si>
  <si>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</si>
  <si>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</si>
  <si>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</si>
  <si>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</si>
  <si>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</si>
  <si>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</si>
  <si>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</si>
  <si>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</si>
  <si>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</si>
  <si>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</si>
  <si>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</si>
  <si>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</si>
  <si>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</si>
  <si>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</si>
  <si>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</si>
  <si>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</si>
  <si>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</si>
  <si>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</si>
  <si>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</si>
  <si>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</si>
  <si>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</si>
  <si>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</si>
  <si>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</si>
  <si>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</si>
  <si>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</si>
  <si>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</si>
  <si>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</si>
  <si>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</si>
  <si>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</si>
  <si>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</si>
  <si>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</si>
  <si>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</si>
  <si>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</si>
  <si>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</si>
  <si>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</si>
  <si>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</si>
  <si>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</si>
  <si>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</si>
  <si>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</si>
  <si>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</si>
  <si>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</si>
  <si>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</si>
  <si>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</si>
  <si>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</si>
  <si>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</si>
  <si>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</si>
  <si>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</si>
  <si>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</si>
  <si>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</si>
  <si>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</si>
  <si>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</si>
  <si>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</si>
  <si>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</si>
  <si>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</si>
  <si>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</si>
  <si>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</si>
  <si>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</si>
  <si>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</si>
  <si>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</si>
  <si>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</si>
  <si>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</si>
  <si>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</si>
  <si>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</si>
  <si>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</si>
  <si>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</si>
  <si>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</si>
  <si>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</si>
  <si>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</si>
  <si>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</si>
  <si>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</si>
  <si>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</si>
  <si>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</si>
  <si>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</si>
  <si>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</si>
  <si>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</si>
  <si>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</si>
  <si>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</si>
  <si>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</si>
  <si>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</si>
  <si>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</si>
  <si>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</si>
  <si>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</si>
  <si>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</si>
  <si>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</si>
  <si>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</si>
  <si>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</si>
  <si>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</si>
  <si>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</si>
  <si>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</si>
  <si>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</si>
  <si>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</si>
  <si>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</si>
  <si>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</si>
  <si>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</si>
  <si>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</si>
  <si>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</si>
  <si>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</si>
  <si>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</si>
  <si>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</si>
  <si>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</si>
  <si>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</si>
  <si>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</si>
  <si>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</si>
  <si>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</si>
  <si>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</si>
  <si>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</si>
  <si>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</si>
  <si>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</si>
  <si>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</si>
  <si>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</si>
  <si>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</si>
  <si>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</si>
  <si>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</si>
  <si>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</si>
  <si>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</si>
  <si>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</si>
  <si>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</si>
  <si>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</si>
  <si>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</si>
  <si>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</si>
  <si>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</si>
  <si>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</si>
  <si>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</si>
  <si>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</si>
  <si>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</si>
  <si>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</si>
  <si>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</si>
  <si>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</si>
  <si>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</si>
  <si>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</si>
  <si>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</si>
  <si>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</si>
  <si>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</si>
  <si>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</si>
  <si>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</si>
  <si>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</si>
  <si>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</si>
  <si>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</si>
  <si>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</si>
  <si>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</si>
  <si>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</si>
  <si>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</si>
  <si>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</si>
  <si>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</si>
  <si>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</si>
  <si>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</si>
  <si>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</si>
  <si>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</si>
  <si>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</si>
  <si>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</si>
  <si>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</si>
  <si>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</si>
  <si>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</si>
  <si>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</si>
  <si>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</si>
  <si>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</si>
  <si>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</si>
  <si>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</si>
  <si>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</si>
  <si>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</si>
  <si>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</si>
  <si>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</si>
  <si>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</si>
  <si>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</si>
  <si>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</si>
  <si>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</si>
  <si>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</si>
  <si>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</si>
  <si>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</si>
  <si>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</si>
  <si>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</si>
  <si>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</si>
  <si>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</si>
  <si>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</si>
  <si>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</si>
  <si>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</si>
  <si>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</si>
  <si>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</si>
  <si>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</si>
  <si>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</si>
  <si>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</si>
  <si>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</si>
  <si>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</si>
  <si>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</si>
  <si>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</si>
  <si>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</si>
  <si>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</si>
  <si>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</si>
  <si>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</si>
  <si>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</si>
  <si>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</si>
  <si>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</si>
  <si>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</si>
  <si>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</si>
  <si>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</si>
  <si>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</si>
  <si>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</si>
  <si>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</si>
  <si>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</si>
  <si>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</si>
  <si>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</si>
  <si>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</si>
  <si>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</si>
  <si>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</si>
  <si>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</si>
  <si>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</si>
  <si>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</si>
  <si>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</si>
  <si>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</si>
  <si>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</si>
  <si>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</si>
  <si>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</si>
  <si>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</si>
  <si>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</si>
  <si>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</si>
  <si>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</si>
  <si>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</si>
  <si>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</si>
  <si>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</si>
  <si>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</si>
  <si>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</si>
  <si>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</si>
  <si>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</si>
  <si>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</si>
  <si>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</si>
  <si>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</si>
  <si>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</si>
  <si>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</si>
  <si>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</si>
  <si>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</si>
  <si>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</si>
  <si>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</si>
  <si>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</si>
  <si>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</si>
  <si>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</si>
  <si>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</si>
  <si>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</si>
  <si>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</si>
  <si>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</si>
  <si>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</si>
  <si>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</si>
  <si>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</si>
  <si>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</si>
  <si>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</si>
  <si>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</si>
  <si>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</si>
  <si>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</si>
  <si>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</si>
  <si>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</si>
  <si>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</si>
  <si>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</si>
  <si>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</si>
  <si>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</si>
  <si>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</si>
  <si>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</si>
  <si>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</si>
  <si>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</si>
  <si>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</si>
  <si>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</si>
  <si>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</si>
  <si>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</si>
  <si>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</si>
  <si>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</si>
  <si>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</si>
  <si>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</si>
  <si>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</si>
  <si>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</si>
  <si>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</si>
  <si>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</si>
  <si>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</si>
  <si>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</si>
  <si>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</si>
  <si>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</si>
  <si>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</si>
  <si>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</si>
  <si>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</si>
  <si>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</si>
  <si>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</si>
  <si>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</si>
  <si>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</si>
  <si>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</si>
  <si>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</si>
  <si>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</si>
  <si>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</si>
  <si>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</si>
  <si>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</si>
  <si>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</si>
  <si>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</si>
  <si>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</si>
  <si>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</si>
  <si>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</si>
  <si>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</si>
  <si>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</si>
  <si>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</si>
  <si>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</si>
  <si>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</si>
  <si>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</si>
  <si>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</si>
  <si>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</si>
  <si>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</si>
  <si>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</si>
  <si>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</si>
  <si>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</si>
  <si>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</si>
  <si>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</si>
  <si>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</si>
  <si>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</si>
  <si>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</si>
  <si>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</si>
  <si>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</si>
  <si>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</si>
  <si>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</si>
  <si>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</si>
  <si>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</si>
  <si>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</si>
  <si>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</si>
  <si>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</si>
  <si>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</si>
  <si>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</si>
  <si>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</si>
  <si>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</si>
  <si>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</si>
  <si>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</si>
  <si>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</si>
  <si>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</si>
  <si>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</si>
  <si>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</si>
  <si>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</si>
  <si>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</si>
  <si>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</si>
  <si>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</si>
  <si>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</si>
  <si>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</si>
  <si>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</si>
  <si>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</si>
  <si>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</si>
  <si>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</si>
  <si>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</si>
  <si>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</si>
  <si>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</si>
  <si>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</si>
  <si>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</si>
  <si>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</si>
  <si>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</si>
  <si>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</si>
  <si>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</si>
  <si>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</si>
  <si>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</si>
  <si>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</si>
  <si>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</si>
  <si>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</si>
  <si>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</si>
  <si>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</si>
  <si>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</si>
  <si>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</si>
  <si>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</si>
  <si>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</si>
  <si>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</si>
  <si>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</si>
  <si>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</si>
  <si>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</si>
  <si>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</si>
  <si>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</si>
  <si>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</si>
  <si>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</si>
  <si>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</si>
  <si>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</si>
  <si>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</si>
  <si>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</si>
  <si>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</si>
  <si>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</si>
  <si>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</si>
  <si>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</si>
  <si>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</si>
  <si>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</si>
  <si>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</si>
  <si>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</si>
  <si>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</si>
  <si>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</si>
  <si>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</si>
  <si>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</si>
  <si>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</si>
  <si>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</si>
  <si>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</si>
  <si>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</si>
  <si>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</si>
  <si>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</si>
  <si>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</si>
  <si>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</si>
  <si>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</si>
  <si>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</si>
  <si>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</si>
  <si>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</si>
  <si>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</si>
  <si>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</si>
  <si>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</si>
  <si>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</si>
  <si>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</si>
  <si>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</si>
  <si>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</si>
  <si>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</si>
  <si>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</si>
  <si>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</si>
  <si>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</si>
  <si>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</si>
  <si>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</si>
  <si>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</si>
  <si>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</si>
  <si>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</si>
  <si>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</si>
  <si>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</si>
  <si>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</si>
  <si>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</si>
  <si>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</si>
  <si>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</si>
  <si>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</si>
  <si>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</si>
  <si>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</si>
  <si>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</si>
  <si>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</si>
  <si>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</si>
  <si>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</si>
  <si>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</si>
  <si>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</si>
  <si>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</si>
  <si>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</si>
  <si>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</si>
  <si>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</si>
  <si>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</si>
  <si>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</si>
  <si>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</si>
  <si>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</si>
  <si>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</si>
  <si>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</si>
  <si>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</si>
  <si>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</si>
  <si>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</si>
  <si>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</si>
  <si>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</si>
  <si>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</si>
  <si>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</si>
  <si>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</si>
  <si>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</si>
  <si>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</si>
  <si>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</si>
  <si>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</si>
  <si>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</si>
  <si>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</si>
  <si>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</si>
  <si>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</si>
  <si>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</si>
  <si>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</si>
  <si>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</si>
  <si>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</si>
  <si>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</si>
  <si>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</si>
  <si>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</si>
  <si>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</si>
  <si>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</si>
  <si>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</si>
  <si>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</si>
  <si>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</si>
  <si>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</si>
  <si>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</si>
  <si>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</si>
  <si>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</si>
  <si>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</si>
  <si>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</si>
  <si>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</si>
  <si>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</si>
  <si>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</si>
  <si>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</si>
  <si>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</si>
  <si>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</si>
  <si>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</si>
  <si>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</si>
  <si>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</si>
  <si>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</si>
  <si>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</si>
  <si>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</si>
  <si>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</si>
  <si>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</si>
  <si>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</si>
  <si>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</si>
  <si>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</si>
  <si>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</si>
  <si>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</si>
  <si>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</si>
  <si>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</si>
  <si>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</si>
  <si>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</si>
  <si>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</si>
  <si>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</si>
  <si>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</si>
  <si>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</si>
  <si>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</si>
  <si>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</si>
  <si>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</si>
  <si>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</si>
  <si>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</si>
  <si>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</si>
  <si>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</si>
  <si>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</si>
  <si>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</si>
  <si>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</si>
  <si>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</si>
  <si>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</si>
  <si>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</si>
  <si>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</si>
  <si>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</si>
  <si>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</si>
  <si>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</si>
  <si>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</si>
  <si>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</si>
  <si>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</si>
  <si>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</si>
  <si>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</si>
  <si>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</si>
  <si>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</si>
  <si>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</si>
  <si>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</si>
  <si>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</si>
  <si>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</si>
  <si>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</si>
  <si>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</si>
  <si>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</si>
  <si>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</si>
  <si>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</si>
  <si>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</si>
  <si>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</si>
  <si>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</si>
  <si>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</si>
  <si>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</si>
  <si>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</si>
  <si>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</si>
  <si>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</si>
  <si>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</si>
  <si>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</si>
  <si>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</si>
  <si>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</si>
  <si>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</si>
  <si>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</si>
  <si>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</si>
  <si>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</si>
  <si>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</si>
  <si>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</si>
  <si>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</si>
  <si>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</si>
  <si>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</si>
  <si>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</si>
  <si>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</si>
  <si>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</si>
  <si>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</si>
  <si>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</si>
  <si>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</si>
  <si>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</si>
  <si>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</si>
  <si>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</si>
  <si>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</si>
  <si>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</si>
  <si>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</si>
  <si>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</si>
  <si>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</si>
  <si>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</si>
  <si>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</si>
  <si>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</si>
  <si>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</si>
  <si>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</si>
  <si>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</si>
  <si>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</si>
  <si>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</si>
  <si>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</si>
  <si>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</si>
  <si>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</si>
  <si>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</si>
  <si>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</si>
  <si>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</si>
  <si>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</si>
  <si>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</si>
  <si>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</si>
  <si>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</si>
  <si>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</si>
  <si>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</si>
  <si>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</si>
  <si>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</si>
  <si>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</si>
  <si>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</si>
  <si>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</si>
  <si>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</si>
  <si>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</si>
  <si>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</si>
  <si>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</si>
  <si>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</si>
  <si>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</si>
  <si>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</si>
  <si>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</si>
  <si>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</si>
  <si>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</si>
  <si>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</si>
  <si>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</si>
  <si>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</si>
  <si>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</si>
  <si>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</si>
  <si>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</si>
  <si>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</si>
  <si>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</si>
  <si>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</si>
  <si>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</si>
  <si>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</si>
  <si>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</si>
  <si>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</si>
  <si>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</si>
  <si>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</si>
  <si>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</si>
  <si>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</si>
  <si>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</si>
  <si>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</si>
  <si>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</si>
  <si>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</si>
  <si>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</si>
  <si>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</si>
  <si>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</si>
  <si>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</si>
  <si>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</si>
  <si>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</si>
  <si>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</si>
  <si>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</si>
  <si>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</si>
  <si>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</si>
  <si>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</si>
  <si>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</si>
  <si>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</si>
  <si>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</si>
  <si>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</si>
  <si>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</si>
  <si>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</si>
  <si>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</si>
  <si>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</si>
  <si>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</si>
  <si>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</si>
  <si>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</si>
  <si>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</si>
  <si>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</si>
  <si>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</si>
  <si>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</si>
  <si>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</si>
  <si>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</si>
  <si>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</si>
  <si>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</si>
  <si>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</si>
  <si>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</si>
  <si>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</si>
  <si>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</si>
  <si>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</si>
  <si>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</si>
  <si>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</si>
  <si>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</si>
  <si>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</si>
  <si>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</si>
  <si>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</si>
  <si>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</si>
  <si>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</si>
  <si>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</si>
  <si>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</si>
  <si>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</si>
  <si>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</si>
  <si>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</si>
  <si>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</si>
  <si>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</si>
  <si>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</si>
  <si>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</si>
  <si>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</si>
  <si>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</si>
  <si>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</si>
  <si>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</si>
  <si>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</si>
  <si>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</si>
  <si>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</si>
  <si>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</si>
  <si>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</si>
  <si>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</si>
  <si>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</si>
  <si>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</si>
  <si>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</si>
  <si>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</si>
  <si>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</si>
  <si>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</si>
  <si>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</si>
  <si>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</si>
  <si>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</si>
  <si>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</si>
  <si>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</si>
  <si>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</si>
  <si>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</si>
  <si>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</si>
  <si>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</si>
  <si>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</si>
  <si>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</si>
  <si>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</si>
  <si>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</si>
  <si>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</si>
  <si>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</si>
  <si>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</si>
  <si>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</si>
  <si>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</si>
  <si>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</si>
  <si>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</si>
  <si>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</si>
  <si>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</si>
  <si>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</si>
  <si>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</si>
  <si>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</si>
  <si>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</si>
  <si>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</si>
  <si>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</si>
  <si>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</si>
  <si>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</si>
  <si>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</si>
  <si>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</si>
  <si>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</si>
  <si>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</si>
  <si>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</si>
  <si>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</si>
  <si>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</si>
  <si>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</si>
  <si>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</si>
  <si>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</si>
  <si>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</si>
  <si>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</si>
  <si>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</si>
  <si>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</si>
  <si>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</si>
  <si>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</si>
  <si>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</si>
  <si>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</si>
  <si>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</si>
  <si>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</si>
  <si>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</si>
  <si>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</si>
  <si>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</si>
  <si>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</si>
  <si>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</si>
  <si>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</si>
  <si>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</si>
  <si>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</si>
  <si>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</si>
  <si>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</si>
  <si>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</si>
  <si>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</si>
  <si>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</si>
  <si>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</si>
  <si>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</si>
  <si>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</si>
  <si>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</si>
  <si>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</si>
  <si>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</si>
  <si>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</si>
  <si>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</si>
  <si>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</si>
  <si>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</si>
  <si>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</si>
  <si>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</si>
  <si>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</si>
  <si>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</si>
  <si>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</si>
  <si>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</si>
  <si>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</si>
  <si>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</si>
  <si>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</si>
  <si>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</si>
  <si>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</si>
  <si>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</si>
  <si>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</si>
  <si>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</si>
  <si>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</si>
  <si>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</si>
  <si>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</si>
  <si>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</si>
  <si>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</si>
  <si>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</si>
  <si>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</si>
  <si>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</si>
  <si>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</si>
  <si>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</si>
  <si>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</si>
  <si>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</si>
  <si>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</si>
  <si>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</si>
  <si>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</si>
  <si>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</si>
  <si>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</si>
  <si>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</si>
  <si>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</si>
  <si>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</si>
  <si>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</si>
  <si>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</si>
  <si>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</si>
  <si>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</si>
  <si>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</si>
  <si>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</si>
  <si>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</si>
  <si>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</si>
  <si>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</si>
  <si>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</si>
  <si>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</si>
  <si>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</si>
  <si>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</si>
  <si>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</si>
  <si>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</si>
  <si>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</si>
  <si>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</si>
  <si>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</si>
  <si>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</si>
  <si>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</si>
  <si>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</si>
  <si>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</si>
  <si>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</si>
  <si>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</si>
  <si>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</si>
  <si>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</si>
  <si>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</si>
  <si>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</si>
  <si>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</si>
  <si>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</si>
  <si>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</si>
  <si>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</si>
  <si>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</si>
  <si>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</si>
  <si>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</si>
  <si>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</si>
  <si>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</si>
  <si>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</si>
  <si>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</si>
  <si>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</si>
  <si>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</si>
  <si>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</si>
  <si>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</si>
  <si>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</si>
  <si>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</si>
  <si>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</si>
  <si>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</si>
  <si>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</si>
  <si>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</si>
  <si>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</si>
  <si>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</si>
  <si>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</si>
  <si>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</si>
  <si>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</si>
  <si>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</si>
  <si>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</si>
  <si>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</si>
  <si>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</si>
  <si>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</si>
  <si>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</si>
  <si>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</si>
  <si>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</si>
  <si>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</si>
  <si>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</si>
  <si>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</si>
  <si>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</si>
  <si>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</si>
  <si>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</si>
  <si>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</si>
  <si>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</si>
  <si>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</si>
  <si>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</si>
  <si>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</si>
  <si>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</si>
  <si>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</si>
  <si>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</si>
  <si>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</si>
  <si>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</si>
  <si>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</si>
  <si>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</si>
  <si>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</si>
  <si>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</si>
  <si>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</si>
  <si>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</si>
  <si>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</si>
  <si>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</si>
  <si>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</si>
  <si>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</si>
  <si>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</si>
  <si>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</si>
  <si>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</si>
  <si>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</si>
  <si>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</si>
  <si>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</si>
  <si>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</si>
  <si>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</si>
  <si>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</si>
  <si>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</si>
  <si>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</si>
  <si>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</si>
  <si>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</si>
  <si>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</si>
  <si>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</si>
  <si>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</si>
  <si>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</si>
  <si>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</si>
  <si>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</si>
  <si>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</si>
  <si>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</si>
  <si>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</si>
  <si>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</si>
  <si>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</si>
  <si>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</si>
  <si>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</si>
  <si>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</si>
  <si>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</si>
  <si>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</si>
  <si>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</si>
  <si>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</si>
  <si>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</si>
  <si>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</si>
  <si>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</si>
  <si>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</si>
  <si>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</si>
  <si>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</si>
  <si>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</si>
  <si>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</si>
  <si>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</si>
  <si>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</si>
  <si>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</si>
  <si>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</si>
  <si>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</si>
  <si>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</si>
  <si>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</si>
  <si>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</si>
  <si>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</si>
  <si>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</si>
  <si>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</si>
  <si>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</si>
  <si>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</si>
  <si>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</si>
  <si>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</si>
  <si>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</si>
  <si>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</si>
  <si>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</si>
  <si>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</si>
  <si>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</si>
  <si>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</si>
  <si>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</si>
  <si>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</si>
  <si>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</si>
  <si>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</si>
  <si>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</si>
  <si>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</si>
  <si>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</si>
  <si>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</si>
  <si>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</si>
  <si>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</si>
  <si>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</si>
  <si>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</si>
  <si>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</si>
  <si>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</si>
  <si>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</si>
  <si>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</si>
  <si>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</si>
  <si>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</si>
  <si>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</si>
  <si>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</si>
  <si>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</si>
  <si>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</si>
  <si>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</si>
  <si>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</si>
  <si>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</si>
  <si>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</si>
  <si>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</si>
  <si>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</si>
  <si>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</si>
  <si>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</si>
  <si>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</si>
  <si>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</si>
  <si>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</si>
  <si>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</si>
  <si>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</si>
  <si>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</si>
  <si>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</si>
  <si>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</si>
  <si>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</si>
  <si>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</si>
  <si>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</si>
  <si>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</si>
  <si>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</si>
  <si>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</si>
  <si>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</si>
  <si>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</si>
  <si>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</si>
  <si>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</si>
  <si>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</si>
  <si>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</si>
  <si>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</si>
  <si>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</si>
  <si>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</si>
  <si>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</si>
  <si>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</si>
  <si>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</si>
  <si>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</si>
  <si>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</si>
  <si>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</si>
  <si>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</si>
  <si>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</si>
  <si>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</si>
  <si>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</si>
  <si>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</si>
  <si>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</si>
  <si>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</si>
  <si>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</si>
  <si>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</si>
  <si>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</si>
  <si>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</si>
  <si>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</si>
  <si>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</si>
  <si>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</si>
  <si>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</si>
  <si>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</si>
  <si>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</si>
  <si>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</si>
  <si>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</si>
  <si>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</si>
  <si>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</si>
  <si>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</si>
  <si>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</si>
  <si>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</si>
  <si>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</si>
  <si>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</si>
  <si>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</si>
  <si>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</si>
  <si>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</si>
  <si>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</si>
  <si>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</si>
  <si>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</si>
  <si>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</si>
  <si>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</si>
  <si>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</si>
  <si>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</si>
  <si>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</si>
  <si>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</si>
  <si>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</si>
  <si>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</si>
  <si>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</si>
  <si>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</si>
  <si>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</si>
  <si>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</si>
  <si>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</si>
  <si>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</si>
  <si>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</si>
  <si>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</si>
  <si>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</si>
  <si>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</si>
  <si>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</si>
  <si>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</si>
  <si>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</si>
  <si>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</si>
  <si>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</si>
  <si>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</si>
  <si>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</si>
  <si>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</si>
  <si>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</si>
  <si>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</si>
  <si>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</si>
  <si>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</si>
  <si>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</si>
  <si>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</si>
  <si>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</si>
  <si>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</si>
  <si>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</si>
  <si>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</si>
  <si>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</si>
  <si>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</si>
  <si>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</si>
  <si>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</si>
  <si>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</si>
  <si>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</si>
  <si>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</si>
  <si>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</si>
  <si>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</si>
  <si>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</si>
  <si>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</si>
  <si>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</si>
  <si>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</si>
  <si>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</si>
  <si>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</si>
  <si>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</si>
  <si>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</si>
  <si>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</si>
  <si>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</si>
  <si>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</si>
  <si>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</si>
  <si>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</si>
  <si>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</si>
  <si>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</si>
  <si>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</si>
  <si>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</si>
  <si>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</si>
  <si>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</si>
  <si>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</si>
  <si>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</si>
  <si>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</si>
  <si>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</si>
  <si>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</si>
  <si>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</si>
  <si>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</si>
  <si>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</si>
  <si>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</si>
  <si>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</si>
  <si>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</si>
  <si>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</si>
  <si>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</si>
  <si>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</si>
  <si>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</si>
  <si>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</si>
  <si>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</si>
  <si>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</si>
  <si>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</si>
  <si>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</si>
  <si>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</si>
  <si>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</si>
  <si>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</si>
  <si>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</si>
  <si>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</si>
  <si>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</si>
  <si>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</si>
  <si>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</si>
  <si>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</si>
  <si>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</si>
  <si>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</si>
  <si>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</si>
  <si>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</si>
  <si>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</si>
  <si>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</si>
  <si>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</si>
  <si>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</si>
  <si>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</si>
  <si>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</si>
  <si>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</si>
  <si>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</si>
  <si>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</si>
  <si>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</si>
  <si>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</si>
  <si>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</si>
  <si>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</si>
  <si>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</si>
  <si>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</si>
  <si>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</si>
  <si>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</si>
  <si>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</si>
  <si>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</si>
  <si>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</si>
  <si>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</si>
  <si>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</si>
  <si>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</si>
  <si>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</si>
  <si>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</si>
  <si>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</si>
  <si>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</si>
  <si>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</si>
  <si>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</si>
  <si>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</si>
  <si>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</si>
  <si>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</si>
  <si>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</si>
  <si>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</si>
  <si>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</si>
  <si>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</si>
  <si>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</si>
  <si>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</si>
  <si>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</si>
  <si>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</si>
  <si>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</si>
  <si>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</si>
  <si>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</si>
  <si>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</si>
  <si>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</si>
  <si>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</si>
  <si>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</si>
  <si>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</si>
  <si>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</si>
  <si>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</si>
  <si>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</si>
  <si>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</si>
  <si>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</si>
  <si>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</si>
  <si>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</si>
  <si>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</si>
  <si>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</si>
  <si>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</si>
  <si>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</si>
  <si>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</si>
  <si>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</si>
  <si>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</si>
  <si>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</si>
  <si>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</si>
  <si>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</si>
  <si>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</si>
  <si>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</si>
  <si>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</si>
  <si>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</si>
  <si>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</si>
  <si>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</si>
  <si>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</si>
  <si>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</si>
  <si>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</si>
  <si>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</si>
  <si>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</si>
  <si>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</si>
  <si>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</si>
  <si>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</si>
  <si>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</si>
  <si>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</si>
  <si>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</si>
  <si>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</si>
  <si>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</si>
  <si>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</si>
  <si>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</si>
  <si>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</si>
  <si>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</si>
  <si>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</si>
  <si>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</si>
  <si>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</si>
  <si>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</si>
  <si>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</si>
  <si>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</si>
  <si>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</si>
  <si>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</si>
  <si>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</si>
  <si>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</si>
  <si>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</si>
  <si>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</si>
  <si>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</si>
  <si>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</si>
  <si>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</si>
  <si>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</si>
  <si>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</si>
  <si>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</si>
  <si>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</si>
  <si>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</si>
  <si>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</si>
  <si>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</si>
  <si>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</si>
  <si>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</si>
  <si>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</si>
  <si>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</si>
  <si>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</si>
  <si>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</si>
  <si>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</si>
  <si>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</si>
  <si>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</si>
  <si>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</si>
  <si>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</si>
  <si>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</si>
  <si>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</si>
  <si>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</si>
  <si>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</si>
  <si>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</si>
  <si>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</si>
  <si>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</si>
  <si>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</si>
  <si>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</si>
  <si>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</si>
  <si>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</si>
  <si>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</si>
  <si>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</si>
  <si>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</si>
  <si>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</si>
  <si>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</si>
  <si>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</si>
  <si>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</si>
  <si>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</si>
  <si>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</si>
  <si>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</si>
  <si>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</si>
  <si>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</si>
  <si>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</si>
  <si>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</si>
  <si>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</si>
  <si>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</si>
  <si>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</si>
  <si>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</si>
  <si>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</si>
  <si>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</si>
  <si>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</si>
  <si>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</si>
  <si>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</si>
  <si>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</si>
  <si>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</si>
  <si>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</si>
  <si>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</si>
  <si>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</si>
  <si>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</si>
  <si>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</si>
  <si>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</si>
  <si>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</si>
  <si>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</si>
  <si>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</si>
  <si>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</si>
  <si>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</si>
  <si>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</si>
  <si>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</si>
  <si>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</si>
  <si>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</si>
  <si>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</si>
  <si>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</si>
  <si>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</si>
  <si>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</si>
  <si>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</si>
  <si>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</si>
  <si>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</si>
  <si>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</si>
  <si>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</si>
  <si>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</si>
  <si>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</si>
  <si>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</si>
  <si>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</si>
  <si>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</si>
  <si>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</si>
  <si>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</si>
  <si>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</si>
  <si>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</si>
  <si>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</si>
  <si>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</si>
  <si>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</si>
  <si>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</si>
  <si>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</si>
  <si>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</si>
  <si>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</si>
  <si>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</si>
  <si>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</si>
  <si>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</si>
  <si>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</si>
  <si>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</si>
  <si>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</si>
  <si>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</si>
  <si>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</si>
  <si>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</si>
  <si>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</si>
  <si>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</si>
  <si>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</si>
  <si>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</si>
  <si>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</si>
  <si>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</si>
  <si>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</si>
  <si>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</si>
  <si>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</si>
  <si>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</si>
  <si>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</si>
  <si>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</si>
  <si>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</si>
  <si>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</si>
  <si>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</si>
  <si>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</si>
  <si>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</si>
  <si>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</si>
  <si>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</si>
  <si>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</si>
  <si>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</si>
  <si>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</si>
  <si>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</si>
  <si>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</si>
  <si>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</si>
  <si>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</si>
  <si>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</si>
  <si>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</si>
  <si>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</si>
  <si>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</si>
  <si>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</si>
  <si>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</si>
  <si>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</si>
  <si>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</si>
  <si>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</si>
  <si>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</si>
  <si>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</si>
  <si>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</si>
  <si>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</si>
  <si>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</si>
  <si>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</si>
  <si>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</si>
  <si>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</si>
  <si>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</si>
  <si>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</si>
  <si>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</si>
  <si>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</si>
  <si>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</si>
  <si>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</si>
  <si>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</si>
  <si>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</si>
  <si>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</si>
  <si>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</si>
  <si>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</si>
  <si>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</si>
  <si>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</si>
  <si>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</si>
  <si>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</si>
  <si>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</si>
  <si>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</si>
  <si>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</si>
  <si>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</si>
  <si>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</si>
  <si>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</si>
  <si>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</si>
  <si>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</si>
  <si>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</si>
  <si>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</si>
  <si>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</si>
  <si>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</si>
  <si>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</si>
  <si>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</si>
  <si>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</si>
  <si>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</si>
  <si>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</si>
  <si>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</si>
  <si>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</si>
  <si>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</si>
  <si>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</si>
  <si>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</si>
  <si>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</si>
  <si>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</si>
  <si>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</si>
  <si>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</si>
  <si>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</si>
  <si>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</si>
  <si>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</si>
  <si>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</si>
  <si>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</si>
  <si>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</si>
  <si>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</si>
  <si>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</si>
  <si>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</si>
  <si>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</si>
  <si>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</si>
  <si>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</si>
  <si>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</si>
  <si>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</si>
  <si>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</si>
  <si>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</si>
  <si>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</si>
  <si>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</si>
  <si>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</si>
  <si>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</si>
  <si>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</si>
  <si>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</si>
  <si>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</si>
  <si>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</si>
  <si>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</si>
  <si>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</si>
  <si>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</si>
  <si>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</si>
  <si>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</si>
  <si>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</si>
  <si>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</si>
  <si>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</si>
  <si>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</si>
  <si>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</si>
  <si>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</si>
  <si>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</si>
  <si>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</si>
  <si>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</si>
  <si>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</si>
  <si>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</si>
  <si>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</si>
  <si>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</si>
  <si>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</si>
  <si>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</si>
  <si>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</si>
  <si>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</si>
  <si>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</si>
  <si>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</si>
  <si>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</si>
  <si>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</si>
  <si>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</si>
  <si>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</si>
  <si>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</si>
  <si>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</si>
  <si>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</si>
  <si>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</si>
  <si>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</si>
  <si>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</si>
  <si>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</si>
  <si>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</si>
  <si>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</si>
  <si>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</si>
  <si>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</si>
  <si>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</si>
  <si>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</si>
  <si>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</si>
  <si>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</si>
  <si>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</si>
  <si>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</si>
  <si>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</si>
  <si>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</si>
  <si>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</si>
  <si>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</si>
  <si>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</si>
  <si>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</si>
  <si>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</si>
  <si>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</si>
  <si>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</si>
  <si>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</si>
  <si>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</si>
  <si>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</si>
  <si>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</si>
  <si>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</si>
  <si>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</si>
  <si>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</si>
  <si>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</si>
  <si>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</si>
  <si>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</si>
  <si>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</si>
  <si>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</si>
  <si>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</si>
  <si>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</si>
  <si>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</si>
  <si>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</si>
  <si>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</si>
  <si>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</si>
  <si>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</si>
  <si>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</si>
  <si>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</si>
  <si>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</si>
  <si>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</si>
  <si>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</si>
  <si>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</si>
  <si>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</si>
  <si>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</si>
  <si>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</si>
  <si>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</si>
  <si>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</si>
  <si>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</si>
  <si>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</si>
  <si>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</si>
  <si>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</si>
  <si>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</si>
  <si>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</si>
  <si>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</si>
  <si>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</si>
  <si>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</si>
  <si>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</si>
  <si>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</si>
  <si>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</si>
  <si>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</si>
  <si>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</si>
  <si>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</si>
  <si>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</si>
  <si>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</si>
  <si>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</si>
  <si>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</si>
  <si>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</si>
  <si>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</si>
  <si>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</si>
  <si>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</si>
  <si>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</si>
  <si>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</si>
  <si>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</si>
  <si>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</si>
  <si>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</si>
  <si>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</si>
  <si>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</si>
  <si>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</si>
  <si>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</si>
  <si>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</si>
  <si>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</si>
  <si>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</si>
  <si>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</si>
  <si>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</si>
  <si>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</si>
  <si>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</si>
  <si>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</si>
  <si>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</si>
  <si>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</si>
  <si>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</si>
  <si>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</si>
  <si>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</si>
  <si>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</si>
  <si>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</si>
  <si>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</si>
  <si>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</si>
  <si>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</si>
  <si>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</si>
  <si>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</si>
  <si>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</si>
  <si>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</si>
  <si>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</si>
  <si>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</si>
  <si>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</si>
  <si>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</si>
  <si>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</si>
  <si>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</si>
  <si>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</si>
  <si>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</si>
  <si>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</si>
  <si>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</si>
  <si>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</si>
  <si>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</si>
  <si>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</si>
  <si>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</si>
  <si>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</si>
  <si>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</si>
  <si>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</si>
  <si>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</si>
  <si>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</si>
  <si>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</si>
  <si>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</si>
  <si>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</si>
  <si>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</si>
  <si>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</si>
  <si>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</si>
  <si>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</si>
  <si>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</si>
  <si>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</si>
  <si>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</si>
  <si>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</si>
  <si>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</si>
  <si>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</si>
  <si>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</si>
  <si>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</si>
  <si>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</si>
  <si>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</si>
  <si>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</si>
  <si>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</si>
  <si>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</si>
  <si>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</si>
  <si>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</si>
  <si>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</si>
  <si>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</si>
  <si>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</si>
  <si>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</si>
  <si>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</si>
  <si>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</si>
  <si>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</si>
  <si>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</si>
  <si>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</si>
  <si>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</si>
  <si>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</si>
  <si>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</si>
  <si>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</si>
  <si>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</si>
  <si>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</si>
  <si>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</si>
  <si>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</si>
  <si>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</si>
  <si>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</si>
  <si>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</si>
  <si>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</si>
  <si>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</si>
  <si>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</si>
  <si>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</si>
  <si>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</si>
  <si>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</si>
  <si>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</si>
  <si>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</si>
  <si>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</si>
  <si>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</si>
  <si>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</si>
  <si>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</si>
  <si>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</si>
  <si>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</si>
  <si>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</si>
  <si>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</si>
  <si>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</si>
  <si>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</si>
  <si>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</si>
  <si>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</si>
  <si>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</si>
  <si>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</si>
  <si>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</si>
  <si>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</si>
  <si>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</si>
  <si>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</si>
  <si>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</si>
  <si>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</si>
  <si>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</si>
  <si>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</si>
  <si>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</si>
  <si>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</si>
  <si>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</si>
  <si>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</si>
  <si>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</si>
  <si>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</si>
  <si>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</si>
  <si>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</si>
  <si>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</si>
  <si>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</si>
  <si>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</si>
  <si>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</si>
  <si>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</si>
  <si>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</si>
  <si>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</si>
  <si>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</si>
  <si>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</si>
  <si>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</si>
  <si>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</si>
  <si>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</si>
  <si>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</si>
  <si>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</si>
  <si>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</si>
  <si>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</si>
  <si>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</si>
  <si>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</si>
  <si>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</si>
  <si>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</si>
  <si>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</si>
  <si>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</si>
  <si>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</si>
  <si>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</si>
  <si>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</si>
  <si>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</si>
  <si>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</si>
  <si>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</si>
  <si>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</si>
  <si>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</si>
  <si>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</si>
  <si>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</si>
  <si>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</si>
  <si>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</si>
  <si>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</si>
  <si>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</si>
  <si>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</si>
  <si>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</si>
  <si>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</si>
  <si>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</si>
  <si>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</si>
  <si>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</si>
  <si>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</si>
  <si>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</si>
  <si>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</si>
  <si>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</si>
  <si>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</si>
  <si>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</si>
  <si>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</si>
  <si>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</si>
  <si>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</si>
  <si>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</si>
  <si>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</si>
  <si>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</si>
  <si>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</si>
  <si>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</si>
  <si>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</si>
  <si>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</si>
  <si>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</si>
  <si>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</si>
  <si>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</si>
  <si>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</si>
  <si>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</si>
  <si>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</si>
  <si>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</si>
  <si>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</si>
  <si>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</si>
  <si>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</si>
  <si>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</si>
  <si>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</si>
  <si>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</si>
  <si>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</si>
  <si>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</si>
  <si>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</si>
  <si>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</si>
  <si>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</si>
  <si>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</si>
  <si>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</si>
  <si>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</si>
  <si>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</si>
  <si>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</si>
  <si>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</si>
  <si>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</si>
  <si>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</si>
  <si>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</si>
  <si>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</si>
  <si>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</si>
  <si>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</si>
  <si>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</si>
  <si>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</si>
  <si>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</si>
  <si>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</si>
  <si>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</si>
  <si>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</si>
  <si>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</si>
  <si>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</si>
  <si>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</si>
  <si>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</si>
  <si>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</si>
  <si>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</si>
  <si>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</si>
  <si>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</si>
  <si>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</si>
  <si>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</si>
  <si>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</si>
  <si>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</si>
  <si>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</si>
  <si>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</si>
  <si>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</si>
  <si>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</si>
  <si>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</si>
  <si>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</si>
  <si>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</si>
  <si>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</si>
  <si>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</si>
  <si>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</si>
  <si>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</si>
  <si>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</si>
  <si>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</si>
  <si>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</si>
  <si>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</si>
  <si>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</si>
  <si>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</si>
  <si>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</si>
  <si>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</si>
  <si>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</si>
  <si>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</si>
  <si>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</si>
  <si>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</si>
  <si>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</si>
  <si>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</si>
  <si>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</si>
  <si>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</si>
  <si>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</si>
  <si>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</si>
  <si>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</si>
  <si>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</si>
  <si>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</si>
  <si>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</si>
  <si>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</si>
  <si>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</si>
  <si>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</si>
  <si>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</si>
  <si>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</si>
  <si>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</si>
  <si>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</si>
  <si>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</si>
  <si>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</si>
  <si>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</si>
  <si>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</si>
  <si>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</si>
  <si>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</si>
  <si>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</si>
  <si>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</si>
  <si>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</si>
  <si>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</si>
  <si>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</si>
  <si>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</si>
  <si>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</si>
  <si>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</si>
  <si>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</si>
  <si>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</si>
  <si>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</si>
  <si>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</si>
  <si>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</si>
  <si>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</si>
  <si>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</si>
  <si>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</si>
  <si>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</si>
  <si>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</si>
  <si>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</si>
  <si>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</si>
  <si>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</si>
  <si>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</si>
  <si>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</si>
  <si>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</si>
  <si>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</si>
  <si>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</si>
  <si>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</si>
  <si>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</si>
  <si>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</si>
  <si>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</si>
  <si>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</si>
  <si>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</si>
  <si>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</si>
  <si>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</si>
  <si>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</si>
  <si>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</si>
  <si>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</si>
  <si>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</si>
  <si>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</si>
  <si>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</si>
  <si>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</si>
  <si>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</si>
  <si>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</si>
  <si>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</si>
  <si>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</si>
  <si>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</si>
  <si>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</si>
  <si>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</si>
  <si>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</si>
  <si>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</si>
  <si>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</si>
  <si>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</si>
  <si>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</si>
  <si>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</si>
  <si>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</si>
  <si>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</si>
  <si>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</si>
  <si>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</si>
  <si>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</si>
  <si>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</si>
  <si>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</si>
  <si>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</si>
  <si>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</si>
  <si>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</si>
  <si>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</si>
  <si>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</si>
  <si>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</si>
  <si>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</si>
  <si>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</si>
  <si>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</si>
  <si>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</si>
  <si>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</si>
  <si>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</si>
  <si>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</si>
  <si>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</si>
  <si>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</si>
  <si>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</si>
  <si>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</si>
  <si>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</si>
  <si>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</si>
  <si>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</si>
  <si>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</si>
  <si>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</si>
  <si>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</si>
  <si>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</si>
  <si>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</si>
  <si>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</si>
  <si>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</si>
  <si>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</si>
  <si>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</si>
  <si>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</si>
  <si>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</si>
  <si>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</si>
  <si>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</si>
  <si>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</si>
  <si>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</si>
  <si>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</si>
  <si>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</si>
  <si>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</si>
  <si>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</si>
  <si>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</si>
  <si>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</si>
  <si>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</si>
  <si>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</si>
  <si>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</si>
  <si>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</si>
  <si>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</si>
  <si>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</si>
  <si>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</si>
  <si>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</si>
  <si>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</si>
  <si>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</si>
  <si>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</si>
  <si>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</si>
  <si>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</si>
  <si>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</si>
  <si>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</si>
  <si>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</si>
  <si>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</si>
  <si>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</si>
  <si>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</si>
  <si>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</si>
  <si>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</si>
  <si>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</si>
  <si>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</si>
  <si>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</si>
  <si>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</si>
  <si>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</si>
  <si>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</si>
  <si>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</si>
  <si>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</si>
  <si>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</si>
  <si>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</si>
  <si>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</si>
  <si>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</si>
  <si>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</si>
  <si>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</si>
  <si>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</si>
  <si>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</si>
  <si>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</si>
  <si>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</si>
  <si>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</si>
  <si>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</si>
  <si>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</si>
  <si>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</si>
  <si>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</si>
  <si>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</si>
  <si>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</si>
  <si>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</si>
  <si>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</si>
  <si>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</si>
  <si>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</si>
  <si>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</si>
  <si>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</si>
  <si>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</si>
  <si>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</si>
  <si>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</si>
  <si>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</si>
  <si>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</si>
  <si>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</si>
  <si>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</si>
  <si>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</si>
  <si>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</si>
  <si>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</si>
  <si>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</si>
  <si>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</si>
  <si>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</si>
  <si>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</si>
  <si>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</si>
  <si>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</si>
  <si>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</si>
  <si>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</si>
  <si>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</si>
  <si>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</si>
  <si>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</si>
  <si>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</si>
  <si>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</si>
  <si>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</si>
  <si>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</si>
  <si>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</si>
  <si>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</si>
  <si>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</si>
  <si>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</si>
  <si>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</si>
  <si>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</si>
  <si>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</si>
  <si>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</si>
  <si>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</si>
  <si>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</si>
  <si>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</si>
  <si>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</si>
  <si>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</si>
  <si>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</si>
  <si>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</si>
  <si>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</si>
  <si>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</si>
  <si>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</si>
  <si>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</si>
  <si>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</si>
  <si>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</si>
  <si>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</si>
  <si>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</si>
  <si>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</si>
  <si>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</si>
  <si>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</si>
  <si>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</si>
  <si>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</si>
  <si>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</si>
  <si>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</si>
  <si>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</si>
  <si>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</si>
  <si>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</si>
  <si>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</si>
  <si>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</si>
  <si>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</si>
  <si>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</si>
  <si>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</si>
  <si>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</si>
  <si>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</si>
  <si>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</si>
  <si>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</si>
  <si>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</si>
  <si>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</si>
  <si>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</si>
  <si>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</si>
  <si>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</si>
  <si>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</si>
  <si>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</si>
  <si>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</si>
  <si>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</si>
  <si>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</si>
  <si>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</si>
  <si>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</si>
  <si>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</si>
  <si>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</si>
  <si>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</si>
  <si>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</si>
  <si>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</si>
  <si>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</si>
  <si>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</si>
  <si>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</si>
  <si>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</si>
  <si>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</si>
  <si>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</si>
  <si>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</si>
  <si>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</si>
  <si>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</si>
  <si>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</si>
  <si>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</si>
  <si>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</si>
  <si>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</si>
  <si>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</si>
  <si>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</si>
  <si>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</si>
  <si>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</si>
  <si>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</si>
  <si>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</si>
  <si>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</si>
  <si>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</si>
  <si>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</si>
  <si>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</si>
  <si>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</si>
  <si>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</si>
  <si>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</si>
  <si>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</si>
  <si>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</si>
  <si>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</si>
  <si>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</si>
  <si>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</si>
  <si>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</si>
  <si>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</si>
  <si>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</si>
  <si>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</si>
  <si>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</si>
  <si>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</si>
  <si>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</si>
  <si>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</si>
  <si>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</si>
  <si>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</si>
  <si>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</si>
  <si>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</si>
  <si>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</si>
  <si>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</si>
  <si>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</si>
  <si>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</si>
  <si>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</si>
  <si>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</si>
  <si>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</si>
  <si>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</si>
  <si>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</si>
  <si>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</si>
  <si>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</si>
  <si>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</si>
  <si>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</si>
  <si>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</si>
  <si>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</si>
  <si>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</si>
  <si>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</si>
  <si>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</si>
  <si>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</si>
  <si>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</si>
  <si>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</si>
  <si>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</si>
  <si>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</si>
  <si>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</si>
  <si>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</si>
  <si>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</si>
  <si>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</si>
  <si>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</si>
  <si>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</si>
  <si>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</si>
  <si>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</si>
  <si>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</si>
  <si>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</si>
  <si>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</si>
  <si>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</si>
  <si>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</si>
  <si>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</si>
  <si>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</si>
  <si>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</si>
  <si>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</si>
  <si>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</si>
  <si>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</si>
  <si>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</si>
  <si>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</si>
  <si>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</si>
  <si>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</si>
  <si>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</si>
  <si>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</si>
  <si>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</si>
  <si>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</si>
  <si>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</si>
  <si>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</si>
  <si>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</si>
  <si>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</si>
  <si>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</si>
  <si>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</si>
  <si>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</si>
  <si>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</si>
  <si>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</si>
  <si>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</si>
  <si>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</si>
  <si>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</si>
  <si>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</si>
  <si>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</si>
  <si>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</si>
  <si>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</si>
  <si>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</si>
  <si>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</si>
  <si>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</si>
  <si>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</si>
  <si>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</si>
  <si>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</si>
  <si>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</si>
  <si>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</si>
  <si>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</si>
  <si>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</si>
  <si>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</si>
  <si>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</si>
  <si>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</si>
  <si>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</si>
  <si>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</si>
  <si>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</si>
  <si>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</si>
  <si>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</si>
  <si>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</si>
  <si>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</si>
  <si>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</si>
  <si>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</si>
  <si>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</si>
  <si>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</si>
  <si>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</si>
  <si>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</si>
  <si>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</si>
  <si>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</si>
  <si>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</si>
  <si>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</si>
  <si>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</si>
  <si>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</si>
  <si>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</si>
  <si>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</si>
  <si>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</si>
  <si>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</si>
  <si>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</si>
  <si>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</si>
  <si>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</si>
  <si>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</si>
  <si>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</si>
  <si>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</si>
  <si>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</si>
  <si>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</si>
  <si>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</si>
  <si>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</si>
  <si>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</si>
  <si>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</si>
  <si>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</si>
  <si>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</si>
  <si>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</si>
  <si>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</si>
  <si>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</si>
  <si>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</si>
  <si>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</si>
  <si>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</si>
  <si>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</si>
  <si>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</si>
  <si>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</si>
  <si>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</si>
  <si>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</si>
  <si>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</si>
  <si>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</si>
  <si>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</si>
  <si>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</si>
  <si>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</si>
  <si>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</si>
  <si>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</si>
  <si>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</si>
  <si>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</si>
  <si>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</si>
  <si>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</si>
  <si>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</si>
  <si>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</si>
  <si>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</si>
  <si>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</si>
  <si>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</si>
  <si>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</si>
  <si>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</si>
  <si>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</si>
  <si>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</si>
  <si>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</si>
  <si>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</si>
  <si>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</si>
  <si>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</si>
  <si>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</si>
  <si>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</si>
  <si>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</si>
  <si>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</si>
  <si>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</si>
  <si>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</si>
  <si>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</si>
  <si>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</si>
  <si>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</si>
  <si>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</si>
  <si>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</si>
  <si>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</si>
  <si>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</si>
  <si>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</si>
  <si>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</si>
  <si>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</si>
  <si>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</si>
  <si>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</si>
  <si>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</si>
  <si>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</si>
  <si>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</si>
  <si>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</si>
  <si>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</si>
  <si>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</si>
  <si>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</si>
  <si>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</si>
  <si>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</si>
  <si>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</si>
  <si>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</si>
  <si>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</si>
  <si>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</si>
  <si>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</si>
  <si>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</si>
  <si>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</si>
  <si>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</si>
  <si>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</si>
  <si>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</si>
  <si>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</si>
  <si>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</si>
  <si>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</si>
  <si>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</si>
  <si>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</si>
  <si>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</si>
  <si>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</si>
  <si>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</si>
  <si>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</si>
  <si>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</si>
  <si>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</si>
  <si>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</si>
  <si>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</si>
  <si>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</si>
  <si>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</si>
  <si>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</si>
  <si>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</si>
  <si>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</si>
  <si>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</si>
  <si>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</si>
  <si>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</si>
  <si>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</si>
  <si>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</si>
  <si>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</si>
  <si>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</si>
  <si>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</si>
  <si>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</si>
  <si>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</si>
  <si>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</si>
  <si>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</si>
  <si>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</si>
  <si>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</si>
  <si>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</si>
  <si>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</si>
  <si>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</si>
  <si>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</si>
  <si>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</si>
  <si>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</si>
  <si>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</si>
  <si>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</si>
  <si>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</si>
  <si>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</si>
  <si>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</si>
  <si>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</si>
  <si>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</si>
  <si>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</si>
  <si>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</si>
  <si>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</si>
  <si>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</si>
  <si>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</si>
  <si>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</si>
  <si>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</si>
  <si>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</si>
  <si>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</si>
  <si>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</si>
  <si>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</si>
  <si>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</si>
  <si>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</si>
  <si>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</si>
  <si>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</si>
  <si>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</si>
  <si>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</si>
  <si>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</si>
  <si>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</si>
  <si>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</si>
  <si>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</si>
  <si>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</si>
  <si>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</si>
  <si>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</si>
  <si>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</si>
  <si>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</si>
  <si>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</si>
  <si>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</si>
  <si>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</si>
  <si>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</si>
  <si>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</si>
  <si>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</si>
  <si>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</si>
  <si>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</si>
  <si>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</si>
  <si>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</si>
  <si>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</si>
  <si>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</si>
  <si>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</si>
  <si>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</si>
  <si>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</si>
  <si>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</si>
  <si>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</si>
  <si>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</si>
  <si>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</si>
  <si>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</si>
  <si>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</si>
  <si>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</si>
  <si>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</si>
  <si>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</si>
  <si>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</si>
  <si>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</si>
  <si>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</si>
  <si>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</si>
  <si>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</si>
  <si>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</si>
  <si>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</si>
  <si>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</si>
  <si>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</si>
  <si>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</si>
  <si>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</si>
  <si>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</si>
  <si>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</si>
  <si>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</si>
  <si>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</si>
  <si>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</si>
  <si>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</si>
  <si>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</si>
  <si>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</si>
  <si>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</si>
  <si>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</si>
  <si>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</si>
  <si>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</si>
  <si>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</si>
  <si>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</si>
  <si>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</si>
  <si>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</si>
  <si>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</si>
  <si>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</si>
  <si>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</si>
  <si>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</si>
  <si>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</si>
  <si>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</si>
  <si>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</si>
  <si>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</si>
  <si>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</si>
  <si>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</si>
  <si>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</si>
  <si>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</si>
  <si>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</si>
  <si>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</si>
  <si>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</si>
  <si>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</si>
  <si>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</si>
  <si>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</si>
  <si>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</si>
  <si>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</si>
  <si>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</si>
  <si>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</si>
  <si>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</si>
  <si>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</si>
  <si>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</si>
  <si>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</si>
  <si>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</si>
  <si>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</si>
  <si>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</si>
  <si>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</si>
  <si>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</si>
  <si>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</si>
  <si>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</si>
  <si>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</si>
  <si>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</si>
  <si>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</si>
  <si>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</si>
  <si>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</si>
  <si>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</si>
  <si>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</si>
  <si>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</si>
  <si>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</si>
  <si>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</si>
  <si>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</si>
  <si>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</si>
  <si>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</si>
  <si>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</si>
  <si>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</si>
  <si>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</si>
  <si>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</si>
  <si>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</si>
  <si>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</si>
  <si>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</si>
  <si>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</si>
  <si>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</si>
  <si>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</si>
  <si>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</si>
  <si>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</si>
  <si>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</si>
  <si>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</si>
  <si>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</si>
  <si>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</si>
  <si>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</si>
  <si>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</si>
  <si>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</si>
  <si>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</si>
  <si>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</si>
  <si>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</si>
  <si>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</si>
  <si>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</si>
  <si>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</si>
  <si>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</si>
  <si>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</si>
  <si>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</si>
  <si>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</si>
  <si>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</si>
  <si>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</si>
  <si>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</si>
  <si>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</si>
  <si>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</si>
  <si>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</si>
  <si>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</si>
  <si>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</si>
  <si>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</si>
  <si>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</si>
  <si>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</si>
  <si>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</si>
  <si>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</si>
  <si>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</si>
  <si>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</si>
  <si>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</si>
  <si>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</si>
  <si>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</si>
  <si>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</si>
  <si>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</si>
  <si>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</si>
  <si>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</si>
  <si>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</si>
  <si>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</si>
  <si>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</si>
  <si>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</si>
  <si>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</si>
  <si>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</si>
  <si>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</si>
  <si>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</si>
  <si>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</si>
  <si>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</si>
  <si>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</si>
  <si>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</si>
  <si>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</si>
  <si>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</si>
  <si>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</si>
  <si>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</si>
  <si>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</si>
  <si>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</si>
  <si>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</si>
  <si>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</si>
  <si>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</si>
  <si>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</si>
  <si>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</si>
  <si>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</si>
  <si>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</si>
  <si>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</si>
  <si>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</si>
  <si>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</si>
  <si>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</si>
  <si>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</si>
  <si>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</si>
  <si>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</si>
  <si>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</si>
  <si>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</si>
  <si>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</si>
  <si>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</si>
  <si>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</si>
  <si>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</si>
  <si>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</si>
  <si>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</si>
  <si>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</si>
  <si>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</si>
  <si>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</si>
  <si>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</si>
  <si>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</si>
  <si>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</si>
  <si>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</si>
  <si>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</si>
  <si>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</si>
  <si>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</si>
  <si>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</si>
  <si>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</si>
  <si>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</si>
  <si>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</si>
  <si>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</si>
  <si>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</si>
  <si>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</si>
  <si>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</si>
  <si>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</si>
  <si>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</si>
  <si>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</si>
  <si>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</si>
  <si>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</si>
  <si>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</si>
  <si>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</si>
  <si>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</si>
  <si>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</si>
  <si>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</si>
  <si>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</si>
  <si>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</si>
  <si>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</si>
  <si>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</si>
  <si>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</si>
  <si>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</si>
  <si>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</si>
  <si>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</si>
  <si>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</si>
  <si>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</si>
  <si>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</si>
  <si>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</si>
  <si>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</si>
  <si>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</si>
  <si>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</si>
  <si>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</si>
  <si>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</si>
  <si>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</si>
  <si>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</si>
  <si>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</si>
  <si>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</si>
  <si>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</si>
  <si>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</si>
  <si>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</si>
  <si>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</si>
  <si>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</si>
  <si>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</si>
  <si>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</si>
  <si>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</si>
  <si>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</si>
  <si>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</si>
  <si>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</si>
  <si>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</si>
  <si>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</si>
  <si>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</si>
  <si>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</si>
  <si>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</si>
  <si>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</si>
  <si>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</si>
  <si>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</si>
  <si>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</si>
  <si>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</si>
  <si>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</si>
  <si>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</si>
  <si>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</si>
  <si>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</si>
  <si>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</si>
  <si>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</si>
  <si>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</si>
  <si>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</si>
  <si>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</si>
  <si>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</si>
  <si>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</si>
  <si>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</si>
  <si>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</si>
  <si>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</si>
  <si>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</si>
  <si>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</si>
  <si>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</si>
  <si>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</si>
  <si>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</si>
  <si>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</si>
  <si>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</si>
  <si>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</si>
  <si>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</si>
  <si>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</si>
  <si>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</si>
  <si>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</si>
  <si>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</si>
  <si>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</si>
  <si>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</si>
  <si>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</si>
  <si>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</si>
  <si>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</si>
  <si>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</si>
  <si>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</si>
  <si>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</si>
  <si>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</si>
  <si>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</si>
  <si>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</si>
  <si>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</si>
  <si>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</si>
  <si>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</si>
  <si>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</si>
  <si>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</si>
  <si>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</si>
  <si>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</si>
  <si>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</si>
  <si>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</si>
  <si>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</si>
  <si>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</si>
  <si>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</si>
  <si>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</si>
  <si>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</si>
  <si>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</si>
  <si>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</si>
  <si>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</si>
  <si>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</si>
  <si>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</si>
  <si>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</si>
  <si>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</si>
  <si>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</si>
  <si>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</si>
  <si>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</si>
  <si>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</si>
  <si>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</si>
  <si>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</si>
  <si>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</si>
  <si>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</si>
  <si>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</si>
  <si>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</si>
  <si>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</si>
  <si>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</si>
  <si>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</si>
  <si>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</si>
  <si>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</si>
  <si>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</si>
  <si>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</si>
  <si>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</si>
  <si>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</si>
  <si>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</si>
  <si>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</si>
  <si>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</si>
  <si>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</si>
  <si>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</si>
  <si>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</si>
  <si>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</si>
  <si>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</si>
  <si>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</si>
  <si>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</si>
  <si>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</si>
  <si>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</si>
  <si>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</si>
  <si>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</si>
  <si>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</si>
  <si>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</si>
  <si>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</si>
  <si>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</si>
  <si>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</si>
  <si>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</si>
  <si>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</si>
  <si>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</si>
  <si>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</si>
  <si>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</si>
  <si>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</si>
  <si>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</si>
  <si>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</si>
  <si>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</si>
  <si>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</si>
  <si>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</si>
  <si>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</si>
  <si>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</si>
  <si>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</si>
  <si>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</si>
  <si>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</si>
  <si>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</si>
  <si>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</si>
  <si>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</si>
  <si>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</si>
  <si>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</si>
  <si>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</si>
  <si>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</si>
  <si>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</si>
  <si>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</si>
  <si>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</si>
  <si>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</si>
  <si>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</si>
  <si>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</si>
  <si>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</si>
  <si>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</si>
  <si>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</si>
  <si>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</si>
  <si>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</si>
  <si>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</si>
  <si>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</si>
  <si>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</si>
  <si>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</si>
  <si>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</si>
  <si>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</si>
  <si>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</si>
  <si>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</si>
  <si>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</si>
  <si>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</si>
  <si>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</si>
  <si>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</si>
  <si>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</si>
  <si>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</si>
  <si>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</si>
  <si>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</si>
  <si>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</si>
  <si>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</si>
  <si>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</si>
  <si>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</si>
  <si>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</si>
  <si>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</si>
  <si>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</si>
  <si>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</si>
  <si>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</si>
  <si>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</si>
  <si>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</si>
  <si>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</si>
  <si>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</si>
  <si>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</si>
  <si>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</si>
  <si>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</si>
  <si>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</si>
  <si>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</si>
  <si>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</si>
  <si>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</si>
  <si>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</si>
  <si>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</si>
  <si>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</si>
  <si>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</si>
  <si>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</si>
  <si>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</si>
  <si>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</si>
  <si>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</si>
  <si>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</si>
  <si>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</si>
  <si>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</si>
  <si>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</si>
  <si>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</si>
  <si>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</si>
  <si>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</si>
  <si>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</si>
  <si>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</si>
  <si>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</si>
  <si>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</si>
  <si>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</si>
  <si>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</si>
  <si>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</si>
  <si>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</si>
  <si>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</si>
  <si>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</si>
  <si>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</si>
  <si>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</si>
  <si>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</si>
  <si>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</si>
  <si>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</si>
  <si>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</si>
  <si>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</si>
  <si>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</si>
  <si>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</si>
  <si>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</si>
  <si>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</si>
  <si>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</si>
  <si>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</si>
  <si>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</si>
  <si>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</si>
  <si>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</si>
  <si>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</si>
  <si>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</si>
  <si>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</si>
  <si>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</si>
  <si>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</si>
  <si>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</si>
  <si>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</si>
  <si>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</si>
  <si>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</si>
  <si>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</si>
  <si>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</si>
  <si>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</si>
  <si>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</si>
  <si>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</si>
  <si>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</si>
  <si>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</si>
  <si>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</si>
  <si>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</si>
  <si>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</si>
  <si>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</si>
  <si>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</si>
  <si>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</si>
  <si>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</si>
  <si>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</si>
  <si>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</si>
  <si>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</si>
  <si>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</si>
  <si>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</si>
  <si>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</si>
  <si>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</si>
  <si>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</si>
  <si>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</si>
  <si>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</si>
  <si>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</si>
  <si>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</si>
  <si>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</si>
  <si>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</si>
  <si>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</si>
  <si>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</si>
  <si>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</si>
  <si>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</si>
  <si>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</si>
  <si>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</si>
  <si>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</si>
  <si>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</si>
  <si>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</si>
  <si>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</si>
  <si>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</si>
  <si>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</si>
  <si>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</si>
  <si>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</si>
  <si>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</si>
  <si>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</si>
  <si>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</si>
  <si>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</si>
  <si>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</si>
  <si>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</si>
  <si>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</si>
  <si>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</si>
  <si>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</si>
  <si>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</si>
  <si>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</si>
  <si>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</si>
  <si>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</si>
  <si>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</si>
  <si>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</si>
  <si>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</si>
  <si>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</si>
  <si>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</si>
  <si>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</si>
  <si>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</si>
  <si>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</si>
  <si>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</si>
  <si>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</si>
  <si>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</si>
  <si>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</si>
  <si>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</si>
  <si>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</si>
  <si>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</si>
  <si>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</si>
  <si>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</si>
  <si>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</si>
  <si>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</si>
  <si>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</si>
  <si>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</si>
  <si>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</si>
  <si>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</si>
  <si>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</si>
  <si>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</si>
  <si>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</si>
  <si>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</si>
  <si>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</si>
  <si>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</si>
  <si>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</si>
  <si>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</si>
  <si>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</si>
  <si>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</si>
  <si>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</si>
  <si>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</si>
  <si>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</si>
  <si>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</si>
  <si>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</si>
  <si>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</si>
  <si>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</si>
  <si>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</si>
  <si>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</si>
  <si>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</si>
  <si>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</si>
  <si>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</si>
  <si>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</si>
  <si>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</si>
  <si>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</si>
  <si>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</si>
  <si>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</si>
  <si>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</si>
  <si>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</si>
  <si>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</si>
  <si>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</si>
  <si>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</si>
  <si>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</si>
  <si>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</si>
  <si>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</si>
  <si>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</si>
  <si>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</si>
  <si>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</si>
  <si>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</si>
  <si>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</si>
  <si>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</si>
  <si>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</si>
  <si>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</si>
  <si>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</si>
  <si>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</si>
  <si>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</si>
  <si>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</si>
  <si>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</si>
  <si>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</si>
  <si>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</si>
  <si>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</si>
  <si>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</si>
  <si>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</si>
  <si>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</si>
  <si>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</si>
  <si>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</si>
  <si>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</si>
  <si>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</si>
  <si>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</si>
  <si>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</si>
  <si>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</si>
  <si>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</si>
  <si>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</si>
  <si>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</si>
  <si>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</si>
  <si>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</si>
  <si>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</si>
  <si>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</si>
  <si>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</si>
  <si>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</si>
  <si>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</si>
  <si>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</si>
  <si>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</si>
  <si>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</si>
  <si>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</si>
  <si>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</si>
  <si>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</si>
  <si>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</si>
  <si>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</si>
  <si>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</si>
  <si>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</si>
  <si>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</si>
  <si>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</si>
  <si>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</si>
  <si>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</si>
  <si>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</si>
  <si>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</si>
  <si>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</si>
  <si>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</si>
  <si>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</si>
  <si>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</si>
  <si>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</si>
  <si>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</si>
  <si>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</si>
  <si>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</si>
  <si>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</si>
  <si>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</si>
  <si>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</si>
  <si>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</si>
  <si>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</si>
  <si>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</si>
  <si>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</si>
  <si>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</si>
  <si>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</si>
  <si>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</si>
  <si>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</si>
  <si>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</si>
  <si>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</si>
  <si>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</si>
  <si>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</si>
  <si>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</si>
  <si>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</si>
  <si>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</si>
  <si>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</si>
  <si>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</si>
  <si>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</si>
  <si>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</si>
  <si>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</si>
  <si>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</si>
  <si>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</si>
  <si>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</si>
  <si>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</si>
  <si>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</si>
  <si>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</si>
  <si>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</si>
  <si>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</si>
  <si>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</si>
  <si>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</si>
  <si>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</si>
  <si>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</si>
  <si>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</si>
  <si>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</si>
  <si>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</si>
  <si>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</si>
  <si>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</si>
  <si>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</si>
  <si>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</si>
  <si>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</si>
  <si>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</si>
  <si>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</si>
  <si>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</si>
  <si>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</si>
  <si>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</si>
  <si>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</si>
  <si>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</si>
  <si>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</si>
  <si>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</si>
  <si>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</si>
  <si>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</si>
  <si>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</si>
  <si>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</si>
  <si>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</si>
  <si>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</si>
  <si>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</si>
  <si>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</si>
  <si>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</si>
  <si>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</si>
  <si>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</si>
  <si>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</si>
  <si>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</si>
  <si>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</si>
  <si>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</si>
  <si>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</si>
  <si>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</si>
  <si>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</si>
  <si>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</si>
  <si>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</si>
  <si>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</si>
  <si>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</si>
  <si>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</si>
  <si>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</si>
  <si>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</si>
  <si>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</si>
  <si>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</si>
  <si>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</si>
  <si>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</si>
  <si>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</si>
  <si>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</si>
  <si>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</si>
  <si>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</si>
  <si>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</si>
  <si>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</si>
  <si>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</si>
  <si>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</si>
  <si>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</si>
  <si>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</si>
  <si>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</si>
  <si>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</si>
  <si>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</si>
  <si>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</si>
  <si>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</si>
  <si>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</si>
  <si>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</si>
  <si>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</si>
  <si>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</si>
  <si>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</si>
  <si>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</si>
  <si>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</si>
  <si>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</si>
  <si>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</si>
  <si>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</si>
  <si>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</si>
  <si>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</si>
  <si>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</si>
  <si>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</si>
  <si>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</si>
  <si>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</si>
  <si>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</si>
  <si>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</si>
  <si>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</si>
  <si>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</si>
  <si>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</si>
  <si>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</si>
  <si>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</si>
  <si>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</si>
  <si>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</si>
  <si>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</si>
  <si>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</si>
  <si>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</si>
  <si>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</si>
  <si>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</si>
  <si>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</si>
  <si>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</si>
  <si>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</si>
  <si>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</si>
  <si>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</si>
  <si>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</si>
  <si>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</si>
  <si>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</si>
  <si>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</si>
  <si>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</si>
  <si>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</si>
  <si>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</si>
  <si>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</si>
  <si>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</si>
  <si>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</si>
  <si>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</si>
  <si>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</si>
  <si>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</si>
  <si>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</si>
  <si>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</si>
  <si>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</si>
  <si>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</si>
  <si>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</si>
  <si>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</si>
  <si>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</si>
  <si>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</si>
  <si>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</si>
  <si>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</si>
  <si>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</si>
  <si>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</si>
  <si>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</si>
  <si>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</si>
  <si>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</si>
  <si>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</si>
  <si>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</si>
  <si>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</si>
  <si>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</si>
  <si>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</si>
  <si>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</si>
  <si>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</si>
  <si>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</si>
  <si>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</si>
  <si>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</si>
  <si>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</si>
  <si>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</si>
  <si>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</si>
  <si>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</si>
  <si>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</si>
  <si>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</si>
  <si>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</si>
  <si>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</si>
  <si>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</si>
  <si>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</si>
  <si>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</si>
  <si>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</si>
  <si>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</si>
  <si>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</si>
  <si>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</si>
  <si>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</si>
  <si>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</si>
  <si>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</si>
  <si>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</si>
  <si>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</si>
  <si>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</si>
  <si>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</si>
  <si>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</si>
  <si>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</si>
  <si>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</si>
  <si>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</si>
  <si>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</si>
  <si>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</si>
  <si>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</si>
  <si>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</si>
  <si>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</si>
  <si>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</si>
  <si>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</si>
  <si>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</si>
  <si>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</si>
  <si>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</si>
  <si>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</si>
  <si>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</si>
  <si>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</si>
  <si>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</si>
  <si>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</si>
  <si>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</si>
  <si>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</si>
  <si>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</si>
  <si>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</si>
  <si>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</si>
  <si>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</si>
  <si>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</si>
  <si>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</si>
  <si>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</si>
  <si>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</si>
  <si>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</si>
  <si>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</si>
  <si>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</si>
  <si>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</si>
  <si>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</si>
  <si>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</si>
  <si>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</si>
  <si>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</si>
  <si>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</si>
  <si>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</si>
  <si>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</si>
  <si>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</si>
  <si>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</si>
  <si>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</si>
  <si>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</si>
  <si>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</si>
  <si>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</si>
  <si>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</si>
  <si>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</si>
  <si>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</si>
  <si>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</si>
  <si>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</si>
  <si>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</si>
  <si>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</si>
  <si>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</si>
  <si>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</si>
  <si>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</si>
  <si>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</si>
  <si>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</si>
  <si>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</si>
  <si>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</si>
  <si>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</si>
  <si>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</si>
  <si>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</si>
  <si>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</si>
  <si>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</si>
  <si>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</si>
  <si>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</si>
  <si>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</si>
  <si>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</si>
  <si>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</si>
  <si>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</si>
  <si>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</si>
  <si>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</si>
  <si>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</si>
  <si>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</si>
  <si>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</si>
  <si>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</si>
  <si>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</si>
  <si>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</si>
  <si>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</si>
  <si>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</si>
  <si>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</si>
  <si>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</si>
  <si>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</si>
  <si>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</si>
  <si>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</si>
  <si>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</si>
  <si>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</si>
  <si>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</si>
  <si>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</si>
  <si>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</si>
  <si>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</si>
  <si>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</si>
  <si>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</si>
  <si>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</si>
  <si>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</si>
  <si>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</si>
  <si>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</si>
  <si>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</si>
  <si>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</si>
  <si>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</si>
  <si>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</si>
  <si>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</si>
  <si>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</si>
  <si>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</si>
  <si>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</si>
  <si>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</si>
  <si>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</si>
  <si>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</si>
  <si>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</si>
  <si>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</si>
  <si>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</si>
  <si>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</si>
  <si>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</si>
  <si>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</si>
  <si>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</si>
  <si>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</si>
  <si>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</si>
  <si>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</si>
  <si>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</si>
  <si>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</si>
  <si>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</si>
  <si>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</si>
  <si>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</si>
  <si>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</si>
  <si>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</si>
  <si>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</si>
  <si>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</si>
  <si>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</si>
  <si>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</si>
  <si>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</si>
  <si>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</si>
  <si>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</si>
  <si>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</si>
  <si>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</si>
  <si>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</si>
  <si>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</si>
  <si>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</si>
  <si>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</si>
  <si>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</si>
  <si>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</si>
  <si>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</si>
  <si>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</si>
  <si>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</si>
  <si>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</si>
  <si>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</si>
  <si>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</si>
  <si>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</si>
  <si>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</si>
  <si>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</si>
  <si>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</si>
  <si>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</si>
  <si>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</si>
  <si>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</si>
  <si>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</si>
  <si>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</si>
  <si>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</si>
  <si>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</si>
  <si>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</si>
  <si>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</si>
  <si>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</si>
  <si>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</si>
  <si>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</si>
  <si>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</si>
  <si>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</si>
  <si>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</si>
  <si>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</si>
  <si>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</si>
  <si>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</si>
  <si>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</si>
  <si>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</si>
  <si>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</si>
  <si>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</si>
  <si>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</si>
  <si>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</si>
  <si>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</si>
  <si>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</si>
  <si>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</si>
  <si>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</si>
  <si>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</si>
  <si>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</si>
  <si>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</si>
  <si>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</si>
  <si>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</si>
  <si>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</si>
  <si>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</si>
  <si>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</si>
  <si>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</si>
  <si>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</si>
  <si>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</si>
  <si>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</si>
  <si>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</si>
  <si>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</si>
  <si>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</si>
  <si>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</si>
  <si>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</si>
  <si>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</si>
  <si>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</si>
  <si>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</si>
  <si>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</si>
  <si>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</si>
  <si>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</si>
  <si>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</si>
  <si>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</si>
  <si>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</si>
  <si>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</si>
  <si>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</si>
  <si>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</si>
  <si>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</si>
  <si>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</si>
  <si>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</si>
  <si>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</si>
  <si>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</si>
  <si>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</si>
  <si>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</si>
  <si>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</si>
  <si>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</si>
  <si>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</si>
  <si>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</si>
  <si>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</si>
  <si>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</si>
  <si>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</si>
  <si>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</si>
  <si>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</si>
  <si>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</si>
  <si>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</si>
  <si>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</si>
  <si>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</si>
  <si>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</si>
  <si>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</si>
  <si>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</si>
  <si>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</si>
  <si>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</si>
  <si>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</si>
  <si>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</si>
  <si>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</si>
  <si>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</si>
  <si>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</si>
  <si>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</si>
  <si>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</si>
  <si>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</si>
  <si>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</si>
  <si>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</si>
  <si>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</si>
  <si>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</si>
  <si>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</si>
  <si>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</si>
  <si>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</si>
  <si>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</si>
  <si>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</si>
  <si>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</si>
  <si>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</si>
  <si>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</si>
  <si>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</si>
  <si>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</si>
  <si>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</si>
  <si>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</si>
  <si>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</si>
  <si>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</si>
  <si>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</si>
  <si>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</si>
  <si>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</si>
  <si>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</si>
  <si>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</si>
  <si>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</si>
  <si>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</si>
  <si>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</si>
  <si>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</si>
  <si>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</si>
  <si>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</si>
  <si>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</si>
  <si>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</si>
  <si>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</si>
  <si>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</si>
  <si>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</si>
  <si>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</si>
  <si>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</si>
  <si>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</si>
  <si>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</si>
  <si>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</si>
  <si>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</si>
  <si>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</si>
  <si>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</si>
  <si>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</si>
  <si>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</si>
  <si>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</si>
  <si>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</si>
  <si>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</si>
  <si>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</si>
  <si>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</si>
  <si>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</si>
  <si>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</si>
  <si>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</si>
  <si>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</si>
  <si>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</si>
  <si>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</si>
  <si>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</si>
  <si>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</si>
  <si>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</si>
  <si>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</si>
  <si>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</si>
  <si>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</si>
  <si>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</si>
  <si>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</si>
  <si>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</si>
  <si>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</si>
  <si>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</si>
  <si>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</si>
  <si>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</si>
  <si>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</si>
  <si>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</si>
  <si>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</si>
  <si>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</si>
  <si>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</si>
  <si>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</si>
  <si>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</si>
  <si>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</si>
  <si>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</si>
  <si>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</si>
  <si>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</si>
  <si>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</si>
  <si>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</si>
  <si>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</si>
  <si>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</si>
  <si>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</si>
  <si>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</si>
  <si>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</si>
  <si>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</si>
  <si>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</si>
  <si>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</si>
  <si>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</si>
  <si>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</si>
  <si>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</si>
  <si>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</si>
  <si>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</si>
  <si>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</si>
  <si>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</si>
  <si>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</si>
  <si>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</si>
  <si>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</si>
  <si>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</si>
  <si>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</si>
  <si>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</si>
  <si>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</si>
  <si>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</si>
  <si>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</si>
  <si>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</si>
  <si>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</si>
  <si>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</si>
  <si>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</si>
  <si>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</si>
  <si>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</si>
  <si>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</si>
  <si>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</si>
  <si>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</si>
  <si>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</si>
  <si>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</si>
  <si>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</si>
  <si>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</si>
  <si>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</si>
  <si>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</si>
  <si>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</si>
  <si>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</si>
  <si>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</si>
  <si>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</si>
  <si>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</si>
  <si>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</si>
  <si>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</si>
  <si>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</si>
  <si>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</si>
  <si>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</si>
  <si>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</si>
  <si>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</si>
  <si>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</si>
  <si>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</si>
  <si>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</si>
  <si>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</si>
  <si>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</si>
  <si>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</si>
  <si>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</si>
  <si>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</si>
  <si>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</si>
  <si>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</si>
  <si>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</si>
  <si>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</si>
  <si>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</si>
  <si>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</si>
  <si>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</si>
  <si>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</si>
  <si>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</si>
  <si>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</si>
  <si>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</si>
  <si>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</si>
  <si>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</si>
  <si>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</si>
  <si>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</si>
  <si>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</si>
  <si>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</si>
  <si>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</si>
  <si>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</si>
  <si>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</si>
  <si>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</si>
  <si>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</si>
  <si>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</si>
  <si>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</si>
  <si>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</si>
  <si>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</si>
  <si>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</si>
  <si>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</si>
  <si>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</si>
  <si>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</si>
  <si>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</si>
  <si>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</si>
  <si>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</si>
  <si>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</si>
  <si>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</si>
  <si>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</si>
  <si>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</si>
  <si>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</si>
  <si>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</si>
  <si>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</si>
  <si>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</si>
  <si>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</si>
  <si>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</si>
  <si>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</si>
  <si>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</si>
  <si>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</si>
  <si>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</si>
  <si>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</si>
  <si>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</si>
  <si>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</si>
  <si>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</si>
  <si>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</si>
  <si>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</si>
  <si>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</si>
  <si>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</si>
  <si>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</si>
  <si>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</si>
  <si>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</si>
  <si>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</si>
  <si>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</si>
  <si>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</si>
  <si>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</si>
  <si>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</si>
  <si>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</si>
  <si>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</si>
  <si>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</si>
  <si>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</si>
  <si>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</si>
  <si>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</si>
  <si>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</si>
  <si>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</si>
  <si>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</si>
  <si>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</si>
  <si>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</si>
  <si>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</si>
  <si>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</si>
  <si>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</si>
  <si>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</si>
  <si>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</si>
  <si>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</si>
  <si>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</si>
  <si>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</si>
  <si>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</si>
  <si>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</si>
  <si>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</si>
  <si>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</si>
  <si>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</si>
  <si>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</si>
  <si>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</si>
  <si>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</si>
  <si>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</si>
  <si>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</si>
  <si>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</si>
  <si>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</si>
  <si>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</si>
  <si>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</si>
  <si>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</si>
  <si>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</si>
  <si>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</si>
  <si>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</si>
  <si>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</si>
  <si>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</si>
  <si>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</si>
  <si>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</si>
  <si>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</si>
  <si>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</si>
  <si>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</si>
  <si>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</si>
  <si>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</si>
  <si>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</si>
  <si>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</si>
  <si>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</si>
  <si>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</si>
  <si>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</si>
  <si>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</si>
  <si>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</si>
  <si>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</si>
  <si>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</si>
  <si>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</si>
  <si>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</si>
  <si>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</si>
  <si>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</si>
  <si>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</si>
  <si>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</si>
  <si>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</si>
  <si>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</si>
  <si>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</si>
  <si>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</si>
  <si>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</si>
  <si>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</si>
  <si>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</si>
  <si>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</si>
  <si>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</si>
  <si>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</si>
  <si>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</si>
  <si>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</si>
  <si>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</si>
  <si>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</si>
  <si>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</si>
  <si>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</si>
  <si>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</si>
  <si>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</si>
  <si>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</si>
  <si>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</si>
  <si>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</si>
  <si>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</si>
  <si>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</si>
  <si>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</si>
  <si>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</si>
  <si>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</si>
  <si>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</si>
  <si>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</si>
  <si>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</si>
  <si>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</si>
  <si>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</si>
  <si>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</si>
  <si>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</si>
  <si>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</si>
  <si>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</si>
  <si>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</si>
  <si>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</si>
  <si>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</si>
  <si>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</si>
  <si>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</si>
  <si>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</si>
  <si>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</si>
  <si>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</si>
  <si>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</si>
  <si>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</si>
  <si>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</si>
  <si>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</si>
  <si>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</si>
  <si>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</si>
  <si>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</si>
  <si>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</si>
  <si>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</si>
  <si>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</si>
  <si>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</si>
  <si>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</si>
  <si>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</si>
  <si>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</si>
  <si>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</si>
  <si>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</si>
  <si>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</si>
  <si>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</si>
  <si>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</si>
  <si>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</si>
  <si>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</si>
  <si>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</si>
  <si>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</si>
  <si>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</si>
  <si>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</si>
  <si>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</si>
  <si>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</si>
  <si>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</si>
  <si>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</si>
  <si>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</si>
  <si>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</si>
  <si>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</si>
  <si>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</si>
  <si>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</si>
  <si>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</si>
  <si>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</si>
  <si>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</si>
  <si>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</si>
  <si>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</si>
  <si>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</si>
  <si>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</si>
  <si>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</si>
  <si>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</si>
  <si>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</si>
  <si>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</si>
  <si>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</si>
  <si>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</si>
  <si>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</si>
  <si>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</si>
  <si>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</si>
  <si>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</si>
  <si>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</si>
  <si>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</si>
  <si>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</si>
  <si>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</si>
  <si>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</si>
  <si>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</si>
  <si>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</si>
  <si>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</si>
  <si>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</si>
  <si>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</si>
  <si>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</si>
  <si>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</si>
  <si>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</si>
  <si>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</si>
  <si>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</si>
  <si>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</si>
  <si>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</si>
  <si>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</si>
  <si>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</si>
  <si>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</si>
  <si>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</si>
  <si>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</si>
  <si>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</si>
  <si>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</si>
  <si>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</si>
  <si>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</si>
  <si>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</si>
  <si>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</si>
  <si>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</si>
  <si>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</si>
  <si>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</si>
  <si>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</si>
  <si>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</si>
  <si>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</si>
  <si>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</si>
  <si>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</si>
  <si>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</si>
  <si>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</si>
  <si>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</si>
  <si>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</si>
  <si>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</si>
  <si>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</si>
  <si>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</si>
  <si>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</si>
  <si>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</si>
  <si>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</si>
  <si>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</si>
  <si>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</si>
  <si>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</si>
  <si>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</si>
  <si>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</si>
  <si>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</si>
  <si>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</si>
  <si>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</si>
  <si>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</si>
  <si>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</si>
  <si>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</si>
  <si>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</si>
  <si>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</si>
  <si>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</si>
  <si>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</si>
  <si>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</si>
  <si>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</si>
  <si>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</si>
  <si>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</si>
  <si>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</si>
  <si>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</si>
  <si>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</si>
  <si>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</si>
  <si>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</si>
  <si>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</si>
  <si>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</si>
  <si>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</si>
  <si>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</si>
  <si>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</si>
  <si>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</si>
  <si>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</si>
  <si>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</si>
  <si>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</si>
  <si>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</si>
  <si>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</si>
  <si>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</si>
  <si>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</si>
  <si>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</si>
  <si>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</si>
  <si>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</si>
  <si>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</si>
  <si>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</si>
  <si>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</si>
  <si>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</si>
  <si>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</si>
  <si>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</si>
  <si>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</si>
  <si>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</si>
  <si>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</si>
  <si>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</si>
  <si>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</si>
  <si>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</si>
  <si>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</si>
  <si>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</si>
  <si>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</si>
  <si>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</si>
  <si>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</si>
  <si>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</si>
  <si>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</si>
  <si>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</si>
  <si>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</si>
  <si>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</si>
  <si>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</si>
  <si>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</si>
  <si>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</si>
  <si>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</si>
  <si>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</si>
  <si>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</si>
  <si>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</si>
  <si>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</si>
  <si>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</si>
  <si>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</si>
  <si>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</si>
  <si>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</si>
  <si>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</si>
  <si>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</si>
  <si>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</si>
  <si>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</si>
  <si>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</si>
  <si>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</si>
  <si>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</si>
  <si>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</si>
  <si>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</si>
  <si>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</si>
  <si>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</si>
  <si>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</si>
  <si>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</si>
  <si>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</si>
  <si>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</si>
  <si>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</si>
  <si>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</si>
  <si>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</si>
  <si>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</si>
  <si>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</si>
  <si>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</si>
  <si>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</si>
  <si>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</si>
  <si>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</si>
  <si>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</si>
  <si>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</si>
  <si>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</si>
  <si>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</si>
  <si>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</si>
  <si>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</si>
  <si>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</si>
  <si>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</si>
  <si>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</si>
  <si>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</si>
  <si>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</si>
  <si>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</si>
  <si>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</si>
  <si>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</si>
  <si>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</si>
  <si>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</si>
  <si>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</si>
  <si>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</si>
  <si>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</si>
  <si>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</si>
  <si>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</si>
  <si>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</si>
  <si>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</si>
  <si>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</si>
  <si>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</si>
  <si>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</si>
  <si>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</si>
  <si>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</si>
  <si>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</si>
  <si>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</si>
  <si>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</si>
  <si>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</si>
  <si>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</si>
  <si>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</si>
  <si>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</si>
  <si>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</si>
  <si>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</si>
  <si>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</si>
  <si>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</si>
  <si>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</si>
  <si>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</si>
  <si>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</si>
  <si>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</si>
  <si>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</si>
  <si>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</si>
  <si>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</si>
  <si>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</si>
  <si>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</si>
  <si>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</si>
  <si>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</si>
  <si>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</si>
  <si>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</si>
  <si>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</si>
  <si>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</si>
  <si>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</si>
  <si>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</si>
  <si>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</si>
  <si>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</si>
  <si>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</si>
  <si>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</si>
  <si>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</si>
  <si>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</si>
  <si>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</si>
  <si>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</si>
  <si>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</si>
  <si>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</si>
  <si>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</si>
  <si>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</si>
  <si>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</si>
  <si>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</si>
  <si>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</si>
  <si>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</si>
  <si>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</si>
  <si>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</si>
  <si>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</si>
  <si>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</si>
  <si>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</si>
  <si>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</si>
  <si>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</si>
  <si>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</si>
  <si>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</si>
  <si>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</si>
  <si>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</si>
  <si>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</si>
  <si>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</si>
  <si>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</si>
  <si>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</si>
  <si>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</si>
  <si>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</si>
  <si>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</si>
  <si>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</si>
  <si>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</si>
  <si>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</si>
  <si>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</si>
  <si>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</si>
  <si>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</si>
  <si>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</si>
  <si>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</si>
  <si>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</si>
  <si>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</si>
  <si>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</si>
  <si>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</si>
  <si>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</si>
  <si>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</si>
  <si>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</si>
  <si>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</si>
  <si>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</si>
  <si>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</si>
  <si>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</si>
  <si>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</si>
  <si>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</si>
  <si>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</si>
  <si>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</si>
  <si>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</si>
  <si>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</si>
  <si>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</si>
  <si>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</si>
  <si>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</si>
  <si>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</si>
  <si>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</si>
  <si>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</si>
  <si>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</si>
  <si>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</si>
  <si>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</si>
  <si>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</si>
  <si>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</si>
  <si>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</si>
  <si>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</si>
  <si>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</si>
  <si>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</si>
  <si>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</si>
  <si>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</si>
  <si>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</si>
  <si>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</si>
  <si>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</si>
  <si>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</si>
  <si>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</si>
  <si>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</si>
  <si>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</si>
  <si>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</si>
  <si>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</si>
  <si>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</si>
  <si>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</si>
  <si>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</si>
  <si>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</si>
  <si>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</si>
  <si>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</si>
  <si>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</si>
  <si>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</si>
  <si>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</si>
  <si>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</si>
  <si>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</si>
  <si>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</si>
  <si>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</si>
  <si>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</si>
  <si>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</si>
  <si>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</si>
  <si>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</si>
  <si>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</si>
  <si>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</si>
  <si>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</si>
  <si>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</si>
  <si>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</si>
  <si>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</si>
  <si>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</si>
  <si>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</si>
  <si>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</si>
  <si>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</si>
  <si>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</si>
  <si>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</si>
  <si>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</si>
  <si>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</si>
  <si>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</si>
  <si>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</si>
  <si>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</si>
  <si>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</si>
  <si>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</si>
  <si>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</si>
  <si>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</si>
  <si>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</si>
  <si>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</si>
  <si>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</si>
  <si>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</si>
  <si>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</si>
  <si>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</si>
  <si>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</si>
  <si>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</si>
  <si>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</si>
  <si>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</si>
  <si>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</si>
  <si>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</si>
  <si>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</si>
  <si>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</si>
  <si>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</si>
  <si>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</si>
  <si>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</si>
  <si>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</si>
  <si>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</si>
  <si>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</si>
  <si>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</si>
  <si>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</si>
  <si>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</si>
  <si>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</si>
  <si>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</si>
  <si>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</si>
  <si>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</si>
  <si>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</si>
  <si>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</si>
  <si>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</si>
  <si>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</si>
  <si>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</si>
  <si>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</si>
  <si>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</si>
  <si>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</si>
  <si>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</si>
  <si>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</si>
  <si>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</si>
  <si>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</si>
  <si>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</si>
  <si>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</si>
  <si>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</si>
  <si>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</si>
  <si>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</si>
  <si>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</si>
  <si>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</si>
  <si>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</si>
  <si>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</si>
  <si>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</si>
  <si>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</si>
  <si>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</si>
  <si>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</si>
  <si>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</si>
  <si>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</si>
  <si>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</si>
  <si>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</si>
  <si>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</si>
  <si>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</si>
  <si>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</si>
  <si>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</si>
  <si>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</si>
  <si>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</si>
  <si>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</si>
  <si>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</si>
  <si>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</si>
  <si>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</si>
  <si>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</si>
  <si>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</si>
  <si>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</si>
  <si>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</si>
  <si>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</si>
  <si>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</si>
  <si>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</si>
  <si>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</si>
  <si>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</si>
  <si>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</si>
  <si>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</si>
  <si>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</si>
  <si>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</si>
  <si>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</si>
  <si>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</si>
  <si>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</si>
  <si>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</si>
  <si>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</si>
  <si>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</si>
  <si>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</si>
  <si>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</si>
  <si>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</si>
  <si>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</si>
  <si>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</si>
  <si>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</si>
  <si>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</si>
  <si>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</si>
  <si>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</si>
  <si>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</si>
  <si>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</si>
  <si>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</si>
  <si>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</si>
  <si>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</si>
  <si>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</si>
  <si>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</si>
  <si>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</si>
  <si>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</si>
  <si>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</si>
  <si>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</si>
  <si>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</si>
  <si>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</si>
  <si>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</si>
  <si>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</si>
  <si>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</si>
  <si>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</si>
  <si>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</si>
  <si>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</si>
  <si>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</si>
  <si>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</si>
  <si>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</si>
  <si>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</si>
  <si>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</si>
  <si>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</si>
  <si>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</si>
  <si>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</si>
  <si>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</si>
  <si>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</si>
  <si>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</si>
  <si>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</si>
  <si>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</si>
  <si>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</si>
  <si>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</si>
  <si>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</si>
  <si>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</si>
  <si>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</si>
  <si>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</si>
  <si>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</si>
  <si>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</si>
  <si>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</si>
  <si>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</si>
  <si>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</si>
  <si>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</si>
  <si>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</si>
  <si>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</si>
  <si>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</si>
  <si>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</si>
  <si>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</si>
  <si>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</si>
  <si>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</si>
  <si>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</si>
  <si>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</si>
  <si>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</si>
  <si>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</si>
  <si>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</si>
  <si>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</si>
  <si>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</si>
  <si>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</si>
  <si>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</si>
  <si>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</si>
  <si>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</si>
  <si>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</si>
  <si>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</si>
  <si>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</si>
  <si>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</si>
  <si>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</si>
  <si>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</si>
  <si>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</si>
  <si>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</si>
  <si>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</si>
  <si>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</si>
  <si>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</si>
  <si>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</si>
  <si>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</si>
  <si>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</si>
  <si>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</si>
  <si>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</si>
  <si>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</si>
  <si>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</si>
  <si>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</si>
  <si>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</si>
  <si>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</si>
  <si>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</si>
  <si>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</si>
  <si>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</si>
  <si>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</si>
  <si>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</si>
  <si>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</si>
  <si>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</si>
  <si>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</si>
  <si>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</si>
  <si>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</si>
  <si>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</si>
  <si>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</si>
  <si>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</si>
  <si>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</si>
  <si>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</si>
  <si>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</si>
  <si>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</si>
  <si>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</si>
  <si>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</si>
  <si>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</si>
  <si>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</si>
  <si>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</si>
  <si>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</si>
  <si>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</si>
  <si>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</si>
  <si>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</si>
  <si>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</si>
  <si>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</si>
  <si>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</si>
  <si>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</si>
  <si>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</si>
  <si>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</si>
  <si>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</si>
  <si>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</si>
  <si>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</si>
  <si>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</si>
  <si>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</si>
  <si>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</si>
  <si>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</si>
  <si>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</si>
  <si>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</si>
  <si>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</si>
  <si>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</si>
  <si>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</si>
  <si>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</si>
  <si>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</si>
  <si>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</si>
  <si>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</si>
  <si>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</si>
  <si>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</si>
  <si>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</si>
  <si>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</si>
  <si>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</si>
  <si>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</si>
  <si>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</si>
  <si>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</si>
  <si>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</si>
  <si>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</si>
  <si>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</si>
  <si>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</si>
  <si>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</si>
  <si>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</si>
  <si>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</si>
  <si>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</si>
  <si>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</si>
  <si>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</si>
  <si>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</si>
  <si>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</si>
  <si>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</si>
  <si>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</si>
  <si>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</si>
  <si>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</si>
  <si>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</si>
  <si>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</si>
  <si>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</si>
  <si>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</si>
  <si>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</si>
  <si>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</si>
  <si>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</si>
  <si>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</si>
  <si>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</si>
  <si>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</si>
  <si>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</si>
  <si>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</si>
  <si>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</si>
  <si>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</si>
  <si>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</si>
  <si>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</si>
  <si>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</si>
  <si>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</si>
  <si>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</si>
  <si>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</si>
  <si>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</si>
  <si>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</si>
  <si>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</si>
  <si>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</si>
  <si>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</si>
  <si>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</si>
  <si>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</si>
  <si>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</si>
  <si>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</si>
  <si>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</si>
  <si>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</si>
  <si>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</si>
  <si>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</si>
  <si>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</si>
  <si>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</si>
  <si>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</si>
  <si>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</si>
  <si>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</si>
  <si>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</si>
  <si>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</si>
  <si>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</si>
  <si>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</si>
  <si>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</si>
  <si>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</si>
  <si>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</si>
  <si>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</si>
  <si>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</si>
  <si>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</si>
  <si>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</si>
  <si>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</si>
  <si>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</si>
  <si>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</si>
  <si>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</si>
  <si>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</si>
  <si>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</si>
  <si>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</si>
  <si>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</si>
  <si>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</si>
  <si>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</si>
  <si>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</si>
  <si>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</si>
  <si>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</si>
  <si>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</si>
  <si>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</si>
  <si>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</si>
  <si>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</si>
  <si>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</si>
  <si>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</si>
  <si>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</si>
  <si>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</si>
  <si>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</si>
  <si>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</si>
  <si>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</si>
  <si>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</si>
  <si>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</si>
  <si>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</si>
  <si>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</si>
  <si>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</si>
  <si>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</si>
  <si>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</si>
  <si>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</si>
  <si>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</si>
  <si>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</si>
  <si>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</si>
  <si>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</si>
  <si>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</si>
  <si>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</si>
  <si>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</si>
  <si>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</si>
  <si>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</si>
  <si>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</si>
  <si>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</si>
  <si>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</si>
  <si>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</si>
  <si>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</si>
  <si>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</si>
  <si>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</si>
  <si>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</si>
  <si>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</si>
  <si>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</si>
  <si>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</si>
  <si>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</si>
  <si>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</si>
  <si>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</si>
  <si>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</si>
  <si>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</si>
  <si>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</si>
  <si>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</si>
  <si>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</si>
  <si>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</si>
  <si>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</si>
  <si>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</si>
  <si>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</si>
  <si>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</si>
  <si>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</si>
  <si>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</si>
  <si>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</si>
  <si>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</si>
  <si>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</si>
  <si>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</si>
  <si>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</si>
  <si>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</si>
  <si>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</si>
  <si>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</si>
  <si>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</si>
  <si>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</si>
  <si>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</si>
  <si>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</si>
  <si>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</si>
  <si>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</si>
  <si>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</si>
  <si>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</si>
  <si>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</si>
  <si>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</si>
  <si>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</si>
  <si>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</si>
  <si>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</si>
  <si>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</si>
  <si>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</si>
  <si>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</si>
  <si>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</si>
  <si>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</si>
  <si>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</si>
  <si>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</si>
  <si>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</si>
  <si>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</si>
  <si>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</si>
  <si>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</si>
  <si>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</si>
  <si>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</si>
  <si>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</si>
  <si>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</si>
  <si>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</si>
  <si>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</si>
  <si>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</si>
  <si>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</si>
  <si>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</si>
  <si>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</si>
  <si>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</si>
  <si>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</si>
  <si>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</si>
  <si>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</si>
  <si>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</si>
  <si>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</si>
  <si>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</si>
  <si>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</si>
  <si>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</si>
  <si>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</si>
  <si>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</si>
  <si>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</si>
  <si>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</si>
  <si>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</si>
  <si>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</si>
  <si>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</si>
  <si>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</si>
  <si>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</si>
  <si>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</si>
  <si>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</si>
  <si>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</si>
  <si>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</si>
  <si>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</si>
  <si>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</si>
  <si>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</si>
  <si>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</si>
  <si>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</si>
  <si>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</si>
  <si>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</si>
  <si>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</si>
  <si>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</si>
  <si>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</si>
  <si>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</si>
  <si>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</si>
  <si>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</si>
  <si>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</si>
  <si>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</si>
  <si>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</si>
  <si>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</si>
  <si>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</si>
  <si>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</si>
  <si>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</si>
  <si>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</si>
  <si>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</si>
  <si>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</si>
  <si>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</si>
  <si>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</si>
  <si>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</si>
  <si>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</si>
  <si>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</si>
  <si>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</si>
  <si>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</si>
  <si>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</si>
  <si>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</si>
  <si>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</si>
  <si>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</si>
  <si>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</si>
  <si>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</si>
  <si>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</si>
  <si>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</si>
  <si>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</si>
  <si>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</si>
  <si>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</si>
  <si>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</si>
  <si>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</si>
  <si>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</si>
  <si>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</si>
  <si>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</si>
  <si>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</si>
  <si>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</si>
  <si>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</si>
  <si>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</si>
  <si>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</si>
  <si>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</si>
  <si>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</si>
  <si>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</si>
  <si>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</si>
  <si>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</si>
  <si>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</si>
  <si>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</si>
  <si>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</si>
  <si>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</si>
  <si>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</si>
  <si>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</si>
  <si>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</si>
  <si>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</si>
  <si>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</si>
  <si>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</si>
  <si>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</si>
  <si>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</si>
  <si>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</si>
  <si>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</si>
  <si>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</si>
  <si>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</si>
  <si>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</si>
  <si>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</si>
  <si>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</si>
  <si>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</si>
  <si>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</si>
  <si>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</si>
  <si>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</si>
  <si>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</si>
  <si>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</si>
  <si>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</si>
  <si>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</si>
  <si>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</si>
  <si>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</si>
  <si>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</si>
  <si>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</si>
  <si>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</si>
  <si>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</si>
  <si>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</si>
  <si>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</si>
  <si>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</si>
  <si>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</si>
  <si>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</si>
  <si>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</si>
  <si>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</si>
  <si>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</si>
  <si>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</si>
  <si>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</si>
  <si>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</si>
  <si>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</si>
  <si>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</si>
  <si>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</si>
  <si>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</si>
  <si>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</si>
  <si>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</si>
  <si>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</si>
  <si>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</si>
  <si>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</si>
  <si>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</si>
  <si>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</si>
  <si>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</si>
  <si>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</si>
  <si>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</si>
  <si>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</si>
  <si>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</si>
  <si>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</si>
  <si>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</si>
  <si>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</si>
  <si>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</si>
  <si>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</si>
  <si>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</si>
  <si>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</si>
  <si>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</si>
  <si>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</si>
  <si>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</si>
  <si>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</si>
  <si>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</si>
  <si>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</si>
  <si>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</si>
  <si>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</si>
  <si>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</si>
  <si>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</si>
  <si>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</si>
  <si>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</si>
  <si>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</si>
  <si>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</si>
  <si>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</si>
  <si>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</si>
  <si>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</si>
  <si>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</si>
  <si>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</si>
  <si>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</si>
  <si>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</si>
  <si>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</si>
  <si>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</si>
  <si>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</si>
  <si>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</si>
  <si>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</si>
  <si>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</si>
  <si>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</si>
  <si>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</si>
  <si>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</si>
  <si>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</si>
  <si>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</si>
  <si>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</si>
  <si>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</si>
  <si>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</si>
  <si>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</si>
  <si>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</si>
  <si>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</si>
  <si>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</si>
  <si>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</si>
  <si>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</si>
  <si>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</si>
  <si>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</si>
  <si>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</si>
  <si>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</si>
  <si>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</si>
  <si>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</si>
  <si>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</si>
  <si>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</si>
  <si>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</si>
  <si>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</si>
  <si>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</si>
  <si>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</si>
  <si>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</si>
  <si>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</si>
  <si>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</si>
  <si>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</si>
  <si>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</si>
  <si>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</si>
  <si>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</si>
  <si>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</si>
  <si>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</si>
  <si>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</si>
  <si>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</si>
  <si>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</si>
  <si>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</si>
  <si>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</si>
  <si>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</si>
  <si>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</si>
  <si>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</si>
  <si>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</si>
  <si>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</si>
  <si>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</si>
  <si>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</si>
  <si>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</si>
  <si>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</si>
  <si>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</si>
  <si>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</si>
  <si>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</si>
  <si>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</si>
  <si>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</si>
  <si>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</si>
  <si>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</si>
  <si>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</si>
  <si>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</si>
  <si>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</si>
  <si>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</si>
  <si>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</si>
  <si>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</si>
  <si>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</si>
  <si>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</si>
  <si>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</si>
  <si>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</si>
  <si>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</si>
  <si>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</si>
  <si>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</si>
  <si>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</si>
  <si>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</si>
  <si>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</si>
  <si>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</si>
  <si>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</si>
  <si>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</si>
  <si>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</si>
  <si>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</si>
  <si>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</si>
  <si>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</si>
  <si>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</si>
  <si>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</si>
  <si>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</si>
  <si>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</si>
  <si>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</si>
  <si>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</si>
  <si>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</si>
  <si>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</si>
  <si>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</si>
  <si>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</si>
  <si>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</si>
  <si>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</si>
  <si>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</si>
  <si>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</si>
  <si>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</si>
  <si>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</si>
  <si>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</si>
  <si>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</si>
  <si>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</si>
  <si>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</si>
  <si>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</si>
  <si>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</si>
  <si>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</si>
  <si>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</si>
  <si>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</si>
  <si>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</si>
  <si>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</si>
  <si>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</si>
  <si>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</si>
  <si>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</si>
  <si>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</si>
  <si>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</si>
  <si>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</si>
  <si>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</si>
  <si>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</si>
  <si>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</si>
  <si>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</si>
  <si>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</si>
  <si>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</si>
  <si>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</si>
  <si>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</si>
  <si>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</si>
  <si>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</si>
  <si>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</si>
  <si>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</si>
  <si>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</si>
  <si>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</si>
  <si>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</si>
  <si>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</si>
  <si>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</si>
  <si>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</si>
  <si>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</si>
  <si>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</si>
  <si>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</si>
  <si>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</si>
  <si>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</si>
  <si>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</si>
  <si>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</si>
  <si>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</si>
  <si>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</si>
  <si>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</si>
  <si>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</si>
  <si>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</si>
  <si>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</si>
  <si>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</si>
  <si>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</si>
  <si>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</si>
  <si>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</si>
  <si>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</si>
  <si>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</si>
  <si>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</si>
  <si>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</si>
  <si>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</si>
  <si>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</si>
  <si>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</si>
  <si>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</si>
  <si>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</si>
  <si>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</si>
  <si>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</si>
  <si>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</si>
  <si>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</si>
  <si>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</si>
  <si>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</si>
  <si>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</si>
  <si>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</si>
  <si>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</si>
  <si>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</si>
  <si>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</si>
  <si>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</si>
  <si>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</si>
  <si>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</si>
  <si>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</si>
  <si>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</si>
  <si>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</si>
  <si>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</si>
  <si>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</si>
  <si>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</si>
  <si>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</si>
  <si>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</si>
  <si>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</si>
  <si>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</si>
  <si>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</si>
  <si>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</si>
  <si>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</si>
  <si>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</si>
  <si>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</si>
  <si>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</si>
  <si>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</si>
  <si>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</si>
  <si>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</si>
  <si>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</si>
  <si>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</si>
  <si>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</si>
  <si>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</si>
  <si>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</si>
  <si>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</si>
  <si>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</si>
  <si>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</si>
  <si>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</si>
  <si>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</si>
  <si>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</si>
  <si>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</si>
  <si>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</si>
  <si>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</si>
  <si>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</si>
  <si>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</si>
  <si>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</si>
  <si>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</si>
  <si>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</si>
  <si>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</si>
  <si>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</si>
  <si>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</si>
  <si>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</si>
  <si>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</si>
  <si>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</si>
  <si>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</si>
  <si>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</si>
  <si>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</si>
  <si>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</si>
  <si>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</si>
  <si>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</si>
  <si>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</si>
  <si>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</si>
  <si>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</si>
  <si>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</si>
  <si>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</si>
  <si>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</si>
  <si>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</si>
  <si>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</si>
  <si>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</si>
  <si>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</si>
  <si>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</si>
  <si>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</si>
  <si>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</si>
  <si>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</si>
  <si>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</si>
  <si>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</si>
  <si>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</si>
  <si>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</si>
  <si>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</si>
  <si>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</si>
  <si>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</si>
  <si>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</si>
  <si>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</si>
  <si>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</si>
  <si>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</si>
  <si>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</si>
  <si>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</si>
  <si>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</si>
  <si>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</si>
  <si>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</si>
  <si>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</si>
  <si>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</si>
  <si>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</si>
  <si>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</si>
  <si>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</si>
  <si>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</si>
  <si>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</si>
  <si>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</si>
  <si>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</si>
  <si>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</si>
  <si>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</si>
  <si>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</si>
  <si>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</si>
  <si>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</si>
  <si>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</si>
  <si>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</si>
  <si>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</si>
  <si>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</si>
  <si>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</si>
  <si>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</si>
  <si>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</si>
  <si>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</si>
  <si>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</si>
  <si>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</si>
  <si>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</si>
  <si>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</si>
  <si>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</si>
  <si>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</si>
  <si>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</si>
  <si>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</si>
  <si>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</si>
  <si>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</si>
  <si>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</si>
  <si>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</si>
  <si>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</si>
  <si>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</si>
  <si>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</si>
  <si>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</si>
  <si>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</si>
  <si>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</si>
  <si>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</si>
  <si>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</si>
  <si>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</si>
  <si>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</si>
  <si>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</si>
  <si>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</si>
  <si>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</si>
  <si>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</si>
  <si>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</si>
  <si>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</si>
  <si>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</si>
  <si>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</si>
  <si>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</si>
  <si>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</si>
  <si>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</si>
  <si>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</si>
  <si>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</si>
  <si>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</si>
  <si>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</si>
  <si>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</si>
  <si>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</si>
  <si>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</si>
  <si>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</si>
  <si>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</si>
  <si>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</si>
  <si>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</si>
  <si>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</si>
  <si>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</si>
  <si>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</si>
  <si>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</si>
  <si>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</si>
  <si>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</si>
  <si>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</si>
  <si>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</si>
  <si>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</si>
  <si>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</si>
  <si>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</si>
  <si>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</si>
  <si>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</si>
  <si>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</si>
  <si>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</si>
  <si>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</si>
  <si>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</si>
  <si>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</si>
  <si>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</si>
  <si>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</si>
  <si>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</si>
  <si>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</si>
  <si>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</si>
  <si>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</si>
  <si>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</si>
  <si>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</si>
  <si>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</si>
  <si>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</si>
  <si>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</si>
  <si>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</si>
  <si>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</si>
  <si>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</si>
  <si>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</si>
  <si>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</si>
  <si>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</si>
  <si>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</si>
  <si>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</si>
  <si>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</si>
  <si>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</si>
  <si>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</si>
  <si>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</si>
  <si>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</si>
  <si>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</si>
  <si>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</si>
  <si>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</si>
  <si>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</si>
  <si>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</si>
  <si>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</si>
  <si>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</si>
  <si>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</si>
  <si>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</si>
  <si>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</si>
  <si>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</si>
  <si>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</si>
  <si>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</si>
  <si>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</si>
  <si>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</si>
  <si>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</si>
  <si>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</si>
  <si>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</si>
  <si>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</si>
  <si>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</si>
  <si>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</si>
  <si>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</si>
  <si>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</si>
  <si>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</si>
  <si>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</si>
  <si>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</si>
  <si>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</si>
  <si>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</si>
  <si>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</si>
  <si>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</si>
  <si>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</si>
  <si>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</si>
  <si>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</si>
  <si>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</si>
  <si>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</si>
  <si>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</si>
  <si>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</si>
  <si>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</si>
  <si>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</si>
  <si>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</si>
  <si>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</si>
  <si>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</si>
  <si>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</si>
  <si>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</si>
  <si>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</si>
  <si>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</si>
  <si>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</si>
  <si>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</si>
  <si>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</si>
  <si>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</si>
  <si>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</si>
  <si>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</si>
  <si>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</si>
  <si>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</si>
  <si>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</si>
  <si>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</si>
  <si>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</si>
  <si>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</si>
  <si>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</si>
  <si>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</si>
  <si>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</si>
  <si>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</si>
  <si>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</si>
  <si>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</si>
  <si>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</si>
  <si>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</si>
  <si>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</si>
  <si>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</si>
  <si>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</si>
  <si>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</si>
  <si>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</si>
  <si>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</si>
  <si>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</si>
  <si>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</si>
  <si>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</si>
  <si>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</si>
  <si>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</si>
  <si>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</si>
  <si>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</si>
  <si>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</si>
  <si>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</si>
  <si>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</si>
  <si>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</si>
  <si>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</si>
  <si>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</si>
  <si>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</si>
  <si>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</si>
  <si>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</si>
  <si>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</si>
  <si>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</si>
  <si>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</si>
  <si>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</si>
  <si>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</si>
  <si>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</si>
  <si>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</si>
  <si>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</si>
  <si>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</si>
  <si>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</si>
  <si>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</si>
  <si>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</si>
  <si>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</si>
  <si>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</si>
  <si>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</si>
  <si>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</si>
  <si>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</si>
  <si>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</si>
  <si>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</si>
  <si>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</si>
  <si>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</si>
  <si>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</si>
  <si>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</si>
  <si>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</si>
  <si>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</si>
  <si>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</si>
  <si>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</si>
  <si>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</si>
  <si>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</si>
  <si>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</si>
  <si>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</si>
  <si>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</si>
  <si>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</si>
  <si>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</si>
  <si>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</si>
  <si>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</si>
  <si>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</si>
  <si>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</si>
  <si>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</si>
  <si>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</si>
  <si>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</si>
  <si>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</si>
  <si>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</si>
  <si>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</si>
  <si>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</si>
  <si>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</si>
  <si>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</si>
  <si>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</si>
  <si>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</si>
  <si>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</si>
  <si>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</si>
  <si>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</si>
  <si>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</si>
  <si>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</si>
  <si>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</si>
  <si>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</si>
  <si>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</si>
  <si>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</si>
  <si>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</si>
  <si>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</si>
  <si>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</si>
  <si>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</si>
  <si>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</si>
  <si>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</si>
  <si>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</si>
  <si>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</si>
  <si>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</si>
  <si>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</si>
  <si>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</si>
  <si>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</si>
  <si>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</si>
  <si>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</si>
  <si>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</si>
  <si>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</si>
  <si>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</si>
  <si>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</si>
  <si>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</si>
  <si>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</si>
  <si>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</si>
  <si>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</si>
  <si>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</si>
  <si>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</si>
  <si>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</si>
  <si>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</si>
  <si>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</si>
  <si>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</si>
  <si>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</si>
  <si>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</si>
  <si>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</si>
  <si>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</si>
  <si>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</si>
  <si>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</si>
  <si>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</si>
  <si>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</si>
  <si>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</si>
  <si>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</si>
  <si>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</si>
  <si>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</si>
  <si>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</si>
  <si>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</si>
  <si>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</si>
  <si>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</si>
  <si>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</si>
  <si>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</si>
  <si>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</si>
  <si>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</si>
  <si>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</si>
  <si>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</si>
  <si>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</si>
  <si>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</si>
  <si>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</si>
  <si>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</si>
  <si>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</si>
  <si>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</si>
  <si>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</si>
  <si>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</si>
  <si>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</si>
  <si>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</si>
  <si>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</si>
  <si>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</si>
  <si>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</si>
  <si>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</si>
  <si>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</si>
  <si>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</si>
  <si>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</si>
  <si>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</si>
  <si>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</si>
  <si>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</si>
  <si>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</si>
  <si>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</si>
  <si>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</si>
  <si>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</si>
  <si>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</si>
  <si>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</si>
  <si>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</si>
  <si>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</si>
  <si>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</si>
  <si>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</si>
  <si>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</si>
  <si>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</si>
  <si>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</si>
  <si>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</si>
  <si>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</si>
  <si>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</si>
  <si>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</si>
  <si>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</si>
  <si>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</si>
  <si>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</si>
  <si>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</si>
  <si>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</si>
  <si>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</si>
  <si>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</si>
  <si>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</si>
  <si>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</si>
  <si>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</si>
  <si>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</si>
  <si>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</si>
  <si>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</si>
  <si>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</si>
  <si>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</si>
  <si>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</si>
  <si>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</si>
  <si>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</si>
  <si>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</si>
  <si>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</si>
  <si>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</si>
  <si>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</si>
  <si>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</si>
  <si>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</si>
  <si>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</si>
  <si>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</si>
  <si>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</si>
  <si>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</si>
  <si>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</si>
  <si>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</si>
  <si>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</si>
  <si>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</si>
  <si>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</si>
  <si>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</si>
  <si>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</si>
  <si>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</si>
  <si>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</si>
  <si>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</si>
  <si>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</si>
  <si>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</si>
  <si>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</si>
  <si>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</si>
  <si>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</si>
  <si>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</si>
  <si>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</si>
  <si>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</si>
  <si>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</si>
  <si>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</si>
  <si>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</si>
  <si>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</si>
  <si>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</si>
  <si>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</si>
  <si>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</si>
  <si>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</si>
  <si>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</si>
  <si>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</si>
  <si>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</si>
  <si>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</si>
  <si>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</si>
  <si>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</si>
  <si>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</si>
  <si>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</si>
  <si>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</si>
  <si>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</si>
  <si>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</si>
  <si>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</si>
  <si>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</si>
  <si>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</si>
  <si>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</si>
  <si>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</si>
  <si>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</si>
  <si>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</si>
  <si>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</si>
  <si>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</si>
  <si>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</si>
  <si>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</si>
  <si>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</si>
  <si>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</si>
  <si>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</si>
  <si>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</si>
  <si>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</si>
  <si>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</si>
  <si>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</si>
  <si>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</si>
  <si>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</si>
  <si>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</si>
  <si>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</si>
  <si>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</si>
  <si>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</si>
  <si>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</si>
  <si>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</si>
  <si>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</si>
  <si>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</si>
  <si>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</si>
  <si>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</si>
  <si>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</si>
  <si>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</si>
  <si>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</si>
  <si>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</si>
  <si>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</si>
  <si>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</si>
  <si>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</si>
  <si>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</si>
  <si>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</si>
  <si>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</si>
  <si>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</si>
  <si>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</si>
  <si>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</si>
  <si>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</si>
  <si>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</si>
  <si>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</si>
  <si>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</si>
  <si>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</si>
  <si>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</si>
  <si>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</si>
  <si>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</si>
  <si>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</si>
  <si>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</si>
  <si>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</si>
  <si>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</si>
  <si>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</si>
  <si>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</si>
  <si>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</si>
  <si>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</si>
  <si>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</si>
  <si>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</si>
  <si>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</si>
  <si>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</si>
  <si>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</si>
  <si>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</si>
  <si>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</si>
  <si>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</si>
  <si>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</si>
  <si>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</si>
  <si>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</si>
  <si>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</si>
  <si>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</si>
  <si>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</si>
  <si>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</si>
  <si>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</si>
  <si>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</si>
  <si>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</si>
  <si>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</si>
  <si>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</si>
  <si>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</si>
  <si>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</si>
  <si>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</si>
  <si>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</si>
  <si>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</si>
  <si>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</si>
  <si>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</si>
  <si>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</si>
  <si>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</si>
  <si>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</si>
  <si>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</si>
  <si>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</si>
  <si>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</si>
  <si>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</si>
  <si>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</si>
  <si>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</si>
  <si>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</si>
  <si>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</si>
  <si>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</si>
  <si>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</si>
  <si>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</si>
  <si>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</si>
  <si>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</si>
  <si>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</si>
  <si>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</si>
  <si>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</si>
  <si>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</si>
  <si>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</si>
  <si>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</si>
  <si>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</si>
  <si>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</si>
  <si>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</si>
  <si>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</si>
  <si>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</si>
  <si>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</si>
  <si>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</si>
  <si>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</si>
  <si>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</si>
  <si>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</si>
  <si>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</si>
  <si>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</si>
  <si>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</si>
  <si>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</si>
  <si>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</si>
  <si>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</si>
  <si>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</si>
  <si>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</si>
  <si>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</si>
  <si>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</si>
  <si>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</si>
  <si>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</si>
  <si>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</si>
  <si>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</si>
  <si>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</si>
  <si>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</si>
  <si>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</si>
  <si>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</si>
  <si>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</si>
  <si>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</si>
  <si>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</si>
  <si>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</si>
  <si>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</si>
  <si>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</si>
  <si>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</si>
  <si>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</si>
  <si>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</si>
  <si>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</si>
  <si>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</si>
  <si>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</si>
  <si>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</si>
  <si>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</si>
  <si>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</si>
  <si>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</si>
  <si>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</si>
  <si>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</si>
  <si>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</si>
  <si>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</si>
  <si>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</si>
  <si>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</si>
  <si>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</si>
  <si>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</si>
  <si>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</si>
  <si>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</si>
  <si>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</si>
  <si>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</si>
  <si>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</si>
  <si>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</si>
  <si>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</si>
  <si>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</si>
  <si>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</si>
  <si>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</si>
  <si>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</si>
  <si>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</si>
  <si>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</si>
  <si>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</si>
  <si>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</si>
  <si>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</si>
  <si>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</si>
  <si>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</si>
  <si>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</si>
  <si>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</si>
  <si>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</si>
  <si>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</si>
  <si>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</si>
  <si>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</si>
  <si>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</si>
  <si>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</si>
  <si>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</si>
  <si>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</si>
  <si>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</si>
  <si>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</si>
  <si>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</si>
  <si>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</si>
  <si>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</si>
  <si>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</si>
  <si>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</si>
  <si>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</si>
  <si>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</si>
  <si>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</si>
  <si>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</si>
  <si>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</si>
  <si>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</si>
  <si>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</si>
  <si>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</si>
  <si>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</si>
  <si>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</si>
  <si>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</si>
  <si>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</si>
  <si>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</si>
  <si>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</si>
  <si>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</si>
  <si>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</si>
  <si>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</si>
  <si>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</si>
  <si>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</si>
  <si>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</si>
  <si>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</si>
  <si>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</si>
  <si>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</si>
  <si>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</si>
  <si>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</si>
  <si>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</si>
  <si>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</si>
  <si>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</si>
  <si>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</si>
  <si>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</si>
  <si>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</si>
  <si>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</si>
  <si>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</si>
  <si>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</si>
  <si>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</si>
  <si>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</si>
  <si>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</si>
  <si>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</si>
  <si>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</si>
  <si>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</si>
  <si>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</si>
  <si>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</si>
  <si>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</si>
  <si>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</si>
  <si>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</si>
  <si>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</si>
  <si>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</si>
  <si>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</si>
  <si>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</si>
  <si>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</si>
  <si>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</si>
  <si>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</si>
  <si>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</si>
  <si>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</si>
  <si>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</si>
  <si>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</si>
  <si>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</si>
  <si>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</si>
  <si>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</si>
  <si>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</si>
  <si>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</si>
  <si>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</si>
  <si>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</si>
  <si>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</si>
  <si>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</si>
  <si>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</si>
  <si>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</si>
  <si>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</si>
  <si>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</si>
  <si>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</si>
  <si>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</si>
  <si>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</si>
  <si>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</si>
  <si>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</si>
  <si>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</si>
  <si>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</si>
  <si>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</si>
  <si>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</si>
  <si>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</si>
  <si>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</si>
  <si>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</si>
  <si>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</si>
  <si>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</si>
  <si>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</si>
  <si>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</si>
  <si>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</si>
  <si>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</si>
  <si>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</si>
  <si>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</si>
  <si>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</si>
  <si>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</si>
  <si>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</si>
  <si>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</si>
  <si>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</si>
  <si>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</si>
  <si>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</si>
  <si>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</si>
  <si>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</si>
  <si>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</si>
  <si>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</si>
  <si>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</si>
  <si>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</si>
  <si>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</si>
  <si>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</si>
  <si>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</si>
  <si>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</si>
  <si>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</si>
  <si>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</si>
  <si>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</si>
  <si>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</si>
  <si>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</si>
  <si>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</si>
  <si>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</si>
  <si>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</si>
  <si>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</si>
  <si>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</si>
  <si>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</si>
  <si>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</si>
  <si>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</si>
  <si>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</si>
  <si>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</si>
  <si>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</si>
  <si>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</si>
  <si>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</si>
  <si>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</si>
  <si>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</si>
  <si>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</si>
  <si>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</si>
  <si>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</si>
  <si>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</si>
  <si>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</si>
  <si>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</si>
  <si>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</si>
  <si>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</si>
  <si>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</si>
  <si>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</si>
  <si>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</si>
  <si>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</si>
  <si>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</si>
  <si>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</si>
  <si>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</si>
  <si>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</si>
  <si>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</si>
  <si>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</si>
  <si>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</si>
  <si>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</si>
  <si>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</si>
  <si>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</si>
  <si>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</si>
  <si>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</si>
  <si>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</si>
  <si>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</si>
  <si>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</si>
  <si>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</si>
  <si>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</si>
  <si>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</si>
  <si>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</si>
  <si>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</si>
  <si>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</si>
  <si>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</si>
  <si>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</si>
  <si>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</si>
  <si>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</si>
  <si>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</si>
  <si>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</si>
  <si>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</si>
  <si>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</si>
  <si>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</si>
  <si>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</si>
  <si>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</si>
  <si>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</si>
  <si>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</si>
  <si>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</si>
  <si>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</si>
  <si>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</si>
  <si>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</si>
  <si>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</si>
  <si>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</si>
  <si>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</si>
  <si>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</si>
  <si>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</si>
  <si>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</si>
  <si>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</si>
  <si>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</si>
  <si>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</si>
  <si>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</si>
  <si>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</si>
  <si>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</si>
  <si>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</si>
  <si>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</si>
  <si>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</si>
  <si>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</si>
  <si>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</si>
  <si>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</si>
  <si>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</si>
  <si>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</si>
  <si>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</si>
  <si>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</si>
  <si>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</si>
  <si>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</si>
  <si>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</si>
  <si>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</si>
  <si>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</si>
  <si>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</si>
  <si>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</si>
  <si>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</si>
  <si>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</si>
  <si>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</si>
  <si>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</si>
  <si>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</si>
  <si>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</si>
  <si>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</si>
  <si>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</si>
  <si>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</si>
  <si>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</si>
  <si>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</si>
  <si>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</si>
  <si>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</si>
  <si>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</si>
  <si>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</si>
  <si>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</si>
  <si>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</si>
  <si>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</si>
  <si>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</si>
  <si>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</si>
  <si>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</si>
  <si>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</si>
  <si>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</si>
  <si>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</si>
  <si>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</si>
  <si>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</si>
  <si>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</si>
  <si>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</si>
  <si>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</si>
  <si>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</si>
  <si>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</si>
  <si>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</si>
  <si>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</si>
  <si>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</si>
  <si>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</si>
  <si>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</si>
  <si>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</si>
  <si>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</si>
  <si>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</si>
  <si>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</si>
  <si>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</si>
  <si>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</si>
  <si>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</si>
  <si>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</si>
  <si>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</si>
  <si>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</si>
  <si>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</si>
  <si>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</si>
  <si>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</si>
  <si>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</si>
  <si>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</si>
  <si>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</si>
  <si>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</si>
  <si>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</si>
  <si>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</si>
  <si>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</si>
  <si>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</si>
  <si>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</si>
  <si>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</si>
  <si>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</si>
  <si>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</si>
  <si>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</si>
  <si>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</si>
  <si>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</si>
  <si>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</si>
  <si>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</si>
  <si>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</si>
  <si>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</si>
  <si>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</si>
  <si>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</si>
  <si>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</si>
  <si>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</si>
  <si>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</si>
  <si>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</si>
  <si>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</si>
  <si>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</si>
  <si>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</si>
  <si>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</si>
  <si>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</si>
  <si>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</si>
  <si>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</si>
  <si>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</si>
  <si>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</si>
  <si>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</si>
  <si>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</si>
  <si>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</si>
  <si>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</si>
  <si>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</si>
  <si>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</si>
  <si>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</si>
  <si>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</si>
  <si>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</si>
  <si>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</si>
  <si>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</si>
  <si>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</si>
  <si>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</si>
  <si>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</si>
  <si>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</si>
  <si>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</si>
  <si>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</si>
  <si>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</si>
  <si>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</si>
  <si>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</si>
  <si>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</si>
  <si>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</si>
  <si>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</si>
  <si>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</si>
  <si>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</si>
  <si>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</si>
  <si>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</si>
  <si>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</si>
  <si>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</si>
  <si>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</si>
  <si>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</si>
  <si>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</si>
  <si>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</si>
  <si>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</si>
  <si>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</si>
  <si>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</si>
  <si>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</si>
  <si>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</si>
  <si>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</si>
  <si>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</si>
  <si>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</si>
  <si>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</si>
  <si>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</si>
  <si>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</si>
  <si>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</si>
  <si>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</si>
  <si>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</si>
  <si>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</si>
  <si>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</si>
  <si>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</si>
  <si>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</si>
  <si>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</si>
  <si>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</si>
  <si>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</si>
  <si>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</si>
  <si>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</si>
  <si>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</si>
  <si>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</si>
  <si>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</si>
  <si>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</si>
  <si>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</si>
  <si>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</si>
  <si>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</si>
  <si>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</si>
  <si>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</si>
  <si>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</si>
  <si>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</si>
  <si>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</si>
  <si>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</si>
  <si>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</si>
  <si>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</si>
  <si>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</si>
  <si>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</si>
  <si>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</si>
  <si>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</si>
  <si>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</si>
  <si>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</si>
  <si>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</si>
  <si>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</si>
  <si>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</si>
  <si>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</si>
  <si>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</si>
  <si>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</si>
  <si>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</si>
  <si>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</si>
  <si>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</si>
  <si>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</si>
  <si>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</si>
  <si>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</si>
  <si>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</si>
  <si>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</si>
  <si>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</si>
  <si>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</si>
  <si>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</si>
  <si>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</si>
  <si>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</si>
  <si>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</si>
  <si>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</si>
  <si>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</si>
  <si>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</si>
  <si>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</si>
  <si>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</si>
  <si>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</si>
  <si>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</si>
  <si>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</si>
  <si>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</si>
  <si>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</si>
  <si>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</si>
  <si>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</si>
  <si>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</si>
  <si>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</si>
  <si>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</si>
  <si>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</si>
  <si>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</si>
  <si>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</si>
  <si>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</si>
  <si>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</si>
  <si>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</si>
  <si>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</si>
  <si>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</si>
  <si>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</si>
  <si>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</si>
  <si>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</si>
  <si>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</si>
  <si>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</si>
  <si>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</si>
  <si>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</si>
  <si>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</si>
  <si>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</si>
  <si>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</si>
  <si>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</si>
  <si>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</si>
  <si>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</si>
  <si>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</si>
  <si>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</si>
  <si>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</si>
  <si>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</si>
  <si>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</si>
  <si>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</si>
  <si>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</si>
  <si>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</si>
  <si>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</si>
  <si>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</si>
  <si>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</si>
  <si>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</si>
  <si>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</si>
  <si>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</si>
  <si>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</si>
  <si>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</si>
  <si>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</si>
  <si>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</si>
  <si>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</si>
  <si>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</si>
  <si>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</si>
  <si>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</si>
  <si>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</si>
  <si>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</si>
  <si>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</si>
  <si>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</si>
  <si>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</si>
  <si>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</si>
  <si>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</si>
  <si>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</si>
  <si>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</si>
  <si>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</si>
  <si>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</si>
  <si>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</si>
  <si>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</si>
  <si>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</si>
  <si>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</si>
  <si>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</si>
  <si>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</si>
  <si>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</si>
  <si>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</si>
  <si>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</si>
  <si>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</si>
  <si>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</si>
  <si>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</si>
  <si>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</si>
  <si>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</si>
  <si>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</si>
  <si>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</si>
  <si>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</si>
  <si>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</si>
  <si>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</si>
  <si>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</si>
  <si>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</si>
  <si>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</si>
  <si>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</si>
  <si>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</si>
  <si>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</si>
  <si>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</si>
  <si>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</si>
  <si>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</si>
  <si>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</si>
  <si>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</si>
  <si>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</si>
  <si>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</si>
  <si>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</si>
  <si>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</si>
  <si>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</si>
  <si>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</si>
  <si>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</si>
  <si>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</si>
  <si>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</si>
  <si>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</si>
  <si>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</si>
  <si>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</si>
  <si>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</si>
  <si>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</si>
  <si>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</si>
  <si>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</si>
  <si>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</si>
  <si>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</si>
  <si>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</si>
  <si>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</si>
  <si>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</si>
  <si>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</si>
  <si>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</si>
  <si>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</si>
  <si>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</si>
  <si>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</si>
  <si>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</si>
  <si>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</si>
  <si>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</si>
  <si>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</si>
  <si>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</si>
  <si>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</si>
  <si>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</si>
  <si>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</si>
  <si>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</si>
  <si>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</si>
  <si>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</si>
  <si>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</si>
  <si>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</si>
  <si>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</si>
  <si>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</si>
  <si>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</si>
  <si>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</si>
  <si>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</si>
  <si>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</si>
  <si>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</si>
  <si>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</si>
  <si>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</si>
  <si>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</si>
  <si>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</si>
  <si>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</si>
  <si>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</si>
  <si>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</si>
  <si>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</si>
  <si>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</si>
  <si>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</si>
  <si>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</si>
  <si>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</si>
  <si>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</si>
  <si>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</si>
  <si>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</si>
  <si>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</si>
  <si>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</si>
  <si>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</si>
  <si>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</si>
  <si>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</si>
  <si>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</si>
  <si>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</si>
  <si>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</si>
  <si>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</si>
  <si>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</si>
  <si>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</si>
  <si>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</si>
  <si>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</si>
  <si>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</si>
  <si>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</si>
  <si>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</si>
  <si>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</si>
  <si>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</si>
  <si>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</si>
  <si>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</si>
  <si>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</si>
  <si>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</si>
  <si>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</si>
  <si>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</si>
  <si>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</si>
  <si>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</si>
  <si>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</si>
  <si>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</si>
  <si>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</si>
  <si>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</si>
  <si>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</si>
  <si>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</si>
  <si>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</si>
  <si>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</si>
  <si>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</si>
  <si>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</si>
  <si>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</si>
  <si>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</si>
  <si>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</si>
  <si>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</si>
  <si>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</si>
  <si>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</si>
  <si>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</si>
  <si>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</si>
  <si>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</si>
  <si>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</si>
  <si>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</si>
  <si>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</si>
  <si>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</si>
  <si>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</si>
  <si>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</si>
  <si>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</si>
  <si>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</si>
  <si>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</si>
  <si>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</si>
  <si>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</si>
  <si>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</si>
  <si>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</si>
  <si>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</si>
  <si>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</si>
  <si>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</si>
  <si>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</si>
  <si>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</si>
  <si>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</si>
  <si>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</si>
  <si>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</si>
  <si>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</si>
  <si>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</si>
  <si>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</si>
  <si>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</si>
  <si>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</si>
  <si>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</si>
  <si>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</si>
  <si>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</si>
  <si>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</si>
  <si>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</si>
  <si>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</si>
  <si>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</si>
  <si>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</si>
  <si>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</si>
  <si>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</si>
  <si>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</si>
  <si>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</si>
  <si>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</si>
  <si>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</si>
  <si>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</si>
  <si>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</si>
  <si>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</si>
  <si>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</si>
  <si>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</si>
  <si>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</si>
  <si>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</si>
  <si>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</si>
  <si>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</si>
  <si>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</si>
  <si>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</si>
  <si>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</si>
  <si>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</si>
  <si>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</si>
  <si>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</si>
  <si>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</si>
  <si>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</si>
  <si>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</si>
  <si>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</si>
  <si>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</si>
  <si>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</si>
  <si>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</si>
  <si>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</si>
  <si>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</si>
  <si>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</si>
  <si>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</si>
  <si>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</si>
  <si>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</si>
  <si>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</si>
  <si>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</si>
  <si>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</si>
  <si>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</si>
  <si>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</si>
  <si>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</si>
  <si>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</si>
  <si>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</si>
  <si>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</si>
  <si>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</si>
  <si>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</si>
  <si>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</si>
  <si>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</si>
  <si>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</si>
  <si>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</si>
  <si>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</si>
  <si>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</si>
  <si>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</si>
  <si>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</si>
  <si>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</si>
  <si>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</si>
  <si>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</si>
  <si>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</si>
  <si>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</si>
  <si>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</si>
  <si>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</si>
  <si>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</si>
  <si>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</si>
  <si>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</si>
  <si>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</si>
  <si>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</si>
  <si>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</si>
  <si>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</si>
  <si>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</si>
  <si>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</si>
  <si>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</si>
  <si>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</si>
  <si>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</si>
  <si>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</si>
  <si>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</si>
  <si>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</si>
  <si>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</si>
  <si>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</si>
  <si>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</si>
  <si>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</si>
  <si>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</si>
  <si>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</si>
  <si>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</si>
  <si>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</si>
  <si>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</si>
  <si>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</si>
  <si>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</si>
  <si>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</si>
  <si>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</si>
  <si>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</si>
  <si>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</si>
  <si>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</si>
  <si>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</si>
  <si>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</si>
  <si>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</si>
  <si>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</si>
  <si>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</si>
  <si>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</si>
  <si>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</si>
  <si>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</si>
  <si>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</si>
  <si>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</si>
  <si>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</si>
  <si>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</si>
  <si>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</si>
  <si>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</si>
  <si>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</si>
  <si>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</si>
  <si>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</si>
  <si>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</si>
  <si>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</si>
  <si>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</si>
  <si>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</si>
  <si>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</si>
  <si>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</si>
  <si>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</si>
  <si>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</si>
  <si>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</si>
  <si>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</si>
  <si>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</si>
  <si>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</si>
  <si>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</si>
  <si>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</si>
  <si>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</si>
  <si>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</si>
  <si>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</si>
  <si>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</si>
  <si>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</si>
  <si>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</si>
  <si>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</si>
  <si>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</si>
  <si>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</si>
  <si>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</si>
  <si>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</si>
  <si>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</si>
  <si>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</si>
  <si>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</si>
  <si>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</si>
  <si>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</si>
  <si>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</si>
  <si>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</si>
  <si>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</si>
  <si>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</si>
  <si>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</si>
  <si>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</si>
  <si>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</si>
  <si>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</si>
  <si>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</si>
  <si>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</si>
  <si>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</si>
  <si>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</si>
  <si>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</si>
  <si>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</si>
  <si>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</si>
  <si>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</si>
  <si>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</si>
  <si>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</si>
  <si>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</si>
  <si>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</si>
  <si>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</si>
  <si>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</si>
  <si>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</si>
  <si>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</si>
  <si>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</si>
  <si>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</si>
  <si>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</si>
  <si>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</si>
  <si>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</si>
  <si>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</si>
  <si>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</si>
  <si>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</si>
  <si>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</si>
  <si>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</si>
  <si>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</si>
  <si>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</si>
  <si>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</si>
  <si>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</si>
  <si>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</si>
  <si>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</si>
  <si>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</si>
  <si>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</si>
  <si>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</si>
  <si>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</si>
  <si>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</si>
  <si>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</si>
  <si>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</si>
  <si>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</si>
  <si>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</si>
  <si>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</si>
  <si>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</si>
  <si>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</si>
  <si>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</si>
  <si>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</si>
  <si>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</si>
  <si>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</si>
  <si>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</si>
  <si>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</si>
  <si>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</si>
  <si>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</si>
  <si>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</si>
  <si>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</si>
  <si>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</si>
  <si>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</si>
  <si>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</si>
  <si>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</si>
  <si>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</si>
  <si>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</si>
  <si>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</si>
  <si>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</si>
  <si>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</si>
  <si>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</si>
  <si>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</si>
  <si>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</si>
  <si>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</si>
  <si>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</si>
  <si>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</si>
  <si>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</si>
  <si>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</si>
  <si>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</si>
  <si>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</si>
  <si>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</si>
  <si>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</si>
  <si>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</si>
  <si>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</si>
  <si>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</si>
  <si>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</si>
  <si>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</si>
  <si>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</si>
  <si>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</si>
  <si>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</si>
  <si>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</si>
  <si>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</si>
  <si>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</si>
  <si>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</si>
  <si>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</si>
  <si>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</si>
  <si>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</si>
  <si>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</si>
  <si>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</si>
  <si>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</si>
  <si>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</si>
  <si>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</si>
  <si>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</si>
  <si>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</si>
  <si>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</si>
  <si>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</si>
  <si>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</si>
  <si>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</si>
  <si>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</si>
  <si>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</si>
  <si>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</si>
  <si>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</si>
  <si>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</si>
  <si>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</si>
  <si>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</si>
  <si>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</si>
  <si>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</si>
  <si>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</si>
  <si>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</si>
  <si>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</si>
  <si>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</si>
  <si>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</si>
  <si>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</si>
  <si>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</si>
  <si>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</si>
  <si>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</si>
  <si>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</si>
  <si>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</si>
  <si>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</si>
  <si>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</si>
  <si>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</si>
  <si>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</si>
  <si>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</si>
  <si>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</si>
  <si>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</si>
  <si>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</si>
  <si>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</si>
  <si>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</si>
  <si>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</si>
  <si>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</si>
  <si>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</si>
  <si>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</si>
  <si>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</si>
  <si>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</si>
  <si>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</si>
  <si>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</si>
  <si>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</si>
  <si>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</si>
  <si>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</si>
  <si>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</si>
  <si>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</si>
  <si>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</si>
  <si>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</si>
  <si>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</si>
  <si>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</si>
  <si>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</si>
  <si>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</si>
  <si>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</si>
  <si>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</si>
  <si>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</si>
  <si>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</si>
  <si>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</si>
  <si>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</si>
  <si>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</si>
  <si>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</si>
  <si>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</si>
  <si>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</si>
  <si>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</si>
  <si>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</si>
  <si>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</si>
  <si>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</si>
  <si>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</si>
  <si>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</si>
  <si>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</si>
  <si>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</si>
  <si>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</si>
  <si>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</si>
  <si>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</si>
  <si>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</si>
  <si>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</si>
  <si>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</si>
  <si>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</si>
  <si>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</si>
  <si>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</si>
  <si>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</si>
  <si>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</si>
  <si>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</si>
  <si>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</si>
  <si>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</si>
  <si>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</si>
  <si>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</si>
  <si>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</si>
  <si>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</si>
  <si>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</si>
  <si>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</si>
  <si>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</si>
  <si>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</si>
  <si>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</si>
  <si>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</si>
  <si>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</si>
  <si>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</si>
  <si>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</si>
  <si>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</si>
  <si>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</si>
  <si>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</si>
  <si>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</si>
  <si>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</si>
  <si>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</si>
  <si>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</si>
  <si>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</si>
  <si>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</si>
  <si>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</si>
  <si>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</si>
  <si>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</si>
  <si>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</si>
  <si>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</si>
  <si>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</si>
  <si>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</si>
  <si>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</si>
  <si>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</si>
  <si>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</si>
  <si>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</si>
  <si>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</si>
  <si>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</si>
  <si>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</si>
  <si>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</si>
  <si>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</si>
  <si>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</si>
  <si>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</si>
  <si>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</si>
  <si>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</si>
  <si>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</si>
  <si>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</si>
  <si>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</si>
  <si>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</si>
  <si>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</si>
  <si>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</si>
  <si>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</si>
  <si>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</si>
  <si>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</si>
  <si>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</si>
  <si>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</si>
  <si>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</si>
  <si>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</si>
  <si>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</si>
  <si>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</si>
  <si>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</si>
  <si>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</si>
  <si>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</si>
  <si>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</si>
  <si>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</si>
  <si>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</si>
  <si>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</si>
  <si>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</si>
  <si>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</si>
  <si>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</si>
  <si>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</si>
  <si>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</si>
  <si>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</si>
  <si>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</si>
  <si>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</si>
  <si>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</si>
  <si>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</si>
  <si>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</si>
  <si>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</si>
  <si>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</si>
  <si>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</si>
  <si>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</si>
  <si>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</si>
  <si>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</si>
  <si>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</si>
  <si>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</si>
  <si>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</si>
  <si>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</si>
  <si>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</si>
  <si>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</si>
  <si>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</si>
  <si>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</si>
  <si>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</si>
  <si>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</si>
  <si>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</si>
  <si>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</si>
  <si>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</si>
  <si>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</si>
  <si>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</si>
  <si>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</si>
  <si>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</si>
  <si>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</si>
  <si>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</si>
  <si>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</si>
  <si>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</si>
  <si>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</si>
  <si>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</si>
  <si>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</si>
  <si>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</si>
  <si>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</si>
  <si>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</si>
  <si>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</si>
  <si>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</si>
  <si>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</si>
  <si>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</si>
  <si>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</si>
  <si>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</si>
  <si>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</si>
  <si>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</si>
  <si>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</si>
  <si>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</si>
  <si>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</si>
  <si>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</si>
  <si>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</si>
  <si>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</si>
  <si>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</si>
  <si>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</si>
  <si>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</si>
  <si>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</si>
  <si>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</si>
  <si>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</si>
  <si>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</si>
  <si>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</si>
  <si>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</si>
  <si>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</si>
  <si>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</si>
  <si>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</si>
  <si>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</si>
  <si>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</si>
  <si>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</si>
  <si>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</si>
  <si>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</si>
  <si>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</si>
  <si>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</si>
  <si>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</si>
  <si>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</si>
  <si>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</si>
  <si>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</si>
  <si>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</si>
  <si>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</si>
  <si>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</si>
  <si>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</si>
  <si>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</si>
  <si>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</si>
  <si>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</si>
  <si>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</si>
  <si>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</si>
  <si>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</si>
  <si>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</si>
  <si>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</si>
  <si>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</si>
  <si>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</si>
  <si>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</si>
  <si>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</si>
  <si>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</si>
  <si>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</si>
  <si>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</si>
  <si>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</si>
  <si>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</si>
  <si>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</si>
  <si>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</si>
  <si>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</si>
  <si>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</si>
  <si>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</si>
  <si>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</si>
  <si>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</si>
  <si>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</si>
  <si>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</si>
  <si>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</si>
  <si>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</si>
  <si>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</si>
  <si>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</si>
  <si>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</si>
  <si>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</si>
  <si>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</si>
  <si>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</si>
  <si>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</si>
  <si>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</si>
  <si>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</si>
  <si>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</si>
  <si>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</si>
  <si>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</si>
  <si>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</si>
  <si>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</si>
  <si>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</si>
  <si>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</si>
  <si>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</si>
  <si>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</si>
  <si>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</si>
  <si>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</si>
  <si>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</si>
  <si>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</si>
  <si>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</si>
  <si>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</si>
  <si>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</si>
  <si>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</si>
  <si>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</si>
  <si>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</si>
  <si>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</si>
  <si>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</si>
  <si>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</si>
  <si>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</si>
  <si>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</si>
  <si>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</si>
  <si>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</si>
  <si>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</si>
  <si>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</si>
  <si>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</si>
  <si>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</si>
  <si>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</si>
  <si>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</si>
  <si>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</si>
  <si>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</si>
  <si>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</si>
  <si>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</si>
  <si>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</si>
  <si>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</si>
  <si>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</si>
  <si>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</si>
  <si>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</si>
  <si>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</si>
  <si>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</si>
  <si>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</si>
  <si>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</si>
  <si>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</si>
  <si>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</si>
  <si>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</si>
  <si>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</si>
  <si>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</si>
  <si>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</si>
  <si>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</si>
  <si>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</si>
  <si>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</si>
  <si>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</si>
  <si>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</si>
  <si>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</si>
  <si>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</si>
  <si>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</si>
  <si>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</si>
  <si>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</si>
  <si>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</si>
  <si>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</si>
  <si>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</si>
  <si>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</si>
  <si>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</si>
  <si>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</si>
  <si>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</si>
  <si>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</si>
  <si>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</si>
  <si>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</si>
  <si>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</si>
  <si>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</si>
  <si>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</si>
  <si>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</si>
  <si>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</si>
  <si>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</si>
  <si>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</si>
  <si>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</si>
  <si>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</si>
  <si>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</si>
  <si>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</si>
  <si>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</si>
  <si>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</si>
  <si>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</si>
  <si>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</si>
  <si>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</si>
  <si>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</si>
  <si>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</si>
  <si>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</si>
  <si>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</si>
  <si>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</si>
  <si>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</si>
  <si>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</si>
  <si>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</si>
  <si>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</si>
  <si>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</si>
  <si>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</si>
  <si>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</si>
  <si>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</si>
  <si>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</si>
  <si>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</si>
  <si>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</si>
  <si>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</si>
  <si>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</si>
  <si>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</si>
  <si>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</si>
  <si>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</si>
  <si>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</si>
  <si>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</si>
  <si>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</si>
  <si>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</si>
  <si>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</si>
  <si>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</si>
  <si>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</si>
  <si>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</si>
  <si>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</si>
  <si>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</si>
  <si>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</si>
  <si>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</si>
  <si>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</si>
  <si>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</si>
  <si>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</si>
  <si>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</si>
  <si>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</si>
  <si>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</si>
  <si>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</si>
  <si>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</si>
  <si>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</si>
  <si>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</si>
  <si>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</si>
  <si>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</si>
  <si>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</si>
  <si>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</si>
  <si>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</si>
  <si>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</si>
  <si>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</si>
  <si>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</si>
  <si>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</si>
  <si>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</si>
  <si>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</si>
  <si>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</si>
  <si>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</si>
  <si>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</si>
  <si>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</si>
  <si>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</si>
  <si>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</si>
  <si>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</si>
  <si>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</si>
  <si>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</si>
  <si>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</si>
  <si>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</si>
  <si>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</si>
  <si>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</si>
  <si>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</si>
  <si>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</si>
  <si>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</si>
  <si>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</si>
  <si>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</si>
  <si>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</si>
  <si>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</si>
  <si>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</si>
  <si>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</si>
  <si>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</si>
  <si>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</si>
  <si>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</si>
  <si>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</si>
  <si>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</si>
  <si>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</si>
  <si>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</si>
  <si>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</si>
  <si>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</si>
  <si>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</si>
  <si>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</si>
  <si>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</si>
  <si>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</si>
  <si>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</si>
  <si>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</si>
  <si>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</si>
  <si>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</si>
  <si>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</si>
  <si>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</si>
  <si>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</si>
  <si>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</si>
  <si>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</si>
  <si>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</si>
  <si>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</si>
  <si>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</si>
  <si>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</si>
  <si>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</si>
  <si>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</si>
  <si>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</si>
  <si>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</si>
  <si>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</si>
  <si>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</si>
  <si>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</si>
  <si>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</si>
  <si>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</si>
  <si>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</si>
  <si>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</si>
  <si>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</si>
  <si>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</si>
  <si>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</si>
  <si>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</si>
  <si>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</si>
  <si>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</si>
  <si>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</si>
  <si>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</si>
  <si>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</si>
  <si>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</si>
  <si>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</si>
  <si>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</si>
  <si>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</si>
  <si>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</si>
  <si>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</si>
  <si>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</si>
  <si>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</si>
  <si>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</si>
  <si>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</si>
  <si>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</si>
  <si>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</si>
  <si>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</si>
  <si>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</si>
  <si>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</si>
  <si>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</si>
  <si>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</si>
  <si>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</si>
  <si>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</si>
  <si>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</si>
  <si>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</si>
  <si>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</si>
  <si>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</si>
  <si>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</si>
  <si>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</si>
  <si>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</si>
  <si>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</si>
  <si>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</si>
  <si>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</si>
  <si>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</si>
  <si>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</si>
  <si>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</si>
  <si>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</si>
  <si>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</si>
  <si>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</si>
  <si>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</si>
  <si>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</si>
  <si>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</si>
  <si>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</si>
  <si>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</si>
  <si>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</si>
  <si>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</si>
  <si>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</si>
  <si>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</si>
  <si>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</si>
  <si>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</si>
  <si>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</si>
  <si>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</si>
  <si>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</si>
  <si>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</si>
  <si>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</si>
  <si>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</si>
  <si>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</si>
  <si>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</si>
  <si>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</si>
  <si>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</si>
  <si>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</si>
  <si>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</si>
  <si>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</si>
  <si>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</si>
  <si>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</si>
  <si>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</si>
  <si>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</si>
  <si>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</si>
  <si>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</si>
  <si>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</si>
  <si>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</si>
  <si>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</si>
  <si>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</si>
  <si>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</si>
  <si>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</si>
  <si>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</si>
  <si>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</si>
  <si>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</si>
  <si>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</si>
  <si>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</si>
  <si>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</si>
  <si>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</si>
  <si>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</si>
  <si>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</si>
  <si>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</si>
  <si>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</si>
  <si>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</si>
  <si>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</si>
  <si>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</si>
  <si>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</si>
  <si>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</si>
  <si>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</si>
  <si>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</si>
  <si>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</si>
  <si>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</si>
  <si>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</si>
  <si>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</si>
  <si>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</si>
  <si>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</si>
  <si>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</si>
  <si>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</si>
  <si>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</si>
  <si>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</si>
  <si>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</si>
  <si>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</si>
  <si>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</si>
  <si>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</si>
  <si>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</si>
  <si>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</si>
  <si>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</si>
  <si>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</si>
  <si>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</si>
  <si>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</si>
  <si>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</si>
  <si>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</si>
  <si>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</si>
  <si>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</si>
  <si>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</si>
  <si>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</si>
  <si>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</si>
  <si>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</si>
  <si>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</si>
  <si>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</si>
  <si>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</si>
  <si>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</si>
  <si>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</si>
  <si>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</si>
  <si>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</si>
  <si>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</si>
  <si>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</si>
  <si>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</si>
  <si>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</si>
  <si>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</si>
  <si>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</si>
  <si>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</si>
  <si>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</si>
  <si>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</si>
  <si>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</si>
  <si>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</si>
  <si>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</si>
  <si>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</si>
  <si>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</si>
  <si>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</si>
  <si>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</si>
  <si>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</si>
  <si>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</si>
  <si>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</si>
  <si>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</si>
  <si>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</si>
  <si>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</si>
  <si>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</si>
  <si>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</si>
  <si>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</si>
  <si>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</si>
  <si>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</si>
  <si>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</si>
  <si>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</si>
  <si>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</si>
  <si>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</si>
  <si>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</si>
  <si>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</si>
  <si>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</si>
  <si>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</si>
  <si>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</si>
  <si>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</si>
  <si>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</si>
  <si>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</si>
  <si>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</si>
  <si>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</si>
  <si>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</si>
  <si>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</si>
  <si>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</si>
  <si>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</si>
  <si>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</si>
  <si>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</si>
  <si>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</si>
  <si>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</si>
  <si>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</si>
  <si>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</si>
  <si>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</si>
  <si>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</si>
  <si>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</si>
  <si>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</si>
  <si>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</si>
  <si>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</si>
  <si>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</si>
  <si>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</si>
  <si>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</si>
  <si>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</si>
  <si>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</si>
  <si>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</si>
  <si>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</si>
  <si>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</si>
  <si>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</si>
  <si>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</si>
  <si>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</si>
  <si>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</si>
  <si>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</si>
  <si>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</si>
  <si>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</si>
  <si>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</si>
  <si>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</si>
  <si>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</si>
  <si>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</si>
  <si>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</si>
  <si>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</si>
  <si>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</si>
  <si>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</si>
  <si>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</si>
  <si>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</si>
  <si>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</si>
  <si>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</si>
  <si>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</si>
  <si>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</si>
  <si>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</si>
  <si>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</si>
  <si>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</si>
  <si>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</si>
  <si>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</si>
  <si>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</si>
  <si>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</si>
  <si>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</si>
  <si>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</si>
  <si>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</si>
  <si>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</si>
  <si>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</si>
  <si>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</si>
  <si>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</si>
  <si>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</si>
  <si>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</si>
  <si>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</si>
  <si>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</si>
  <si>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</si>
  <si>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</si>
  <si>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</si>
  <si>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</si>
  <si>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</si>
  <si>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</si>
  <si>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</si>
  <si>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</si>
  <si>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</si>
  <si>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</si>
  <si>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</si>
  <si>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</si>
  <si>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</si>
  <si>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</si>
  <si>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</si>
  <si>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</si>
  <si>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</si>
  <si>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</si>
  <si>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</si>
  <si>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</si>
  <si>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</si>
  <si>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</si>
  <si>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</si>
  <si>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</si>
  <si>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</si>
  <si>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</si>
  <si>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</si>
  <si>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</si>
  <si>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</si>
  <si>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</si>
  <si>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</si>
  <si>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</si>
  <si>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</si>
  <si>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</si>
  <si>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</si>
  <si>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</si>
  <si>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</si>
  <si>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</si>
  <si>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</si>
  <si>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</si>
  <si>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</si>
  <si>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</si>
  <si>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</si>
  <si>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</si>
  <si>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</si>
  <si>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</si>
  <si>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</si>
  <si>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</si>
  <si>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</si>
  <si>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</si>
  <si>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</si>
  <si>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</si>
  <si>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</si>
  <si>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</si>
  <si>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</si>
  <si>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</si>
  <si>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</si>
  <si>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</si>
  <si>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</si>
  <si>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</si>
  <si>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</si>
  <si>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</si>
  <si>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</si>
  <si>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</si>
  <si>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</si>
  <si>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</si>
  <si>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</si>
  <si>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</si>
  <si>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</si>
  <si>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</si>
  <si>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</si>
  <si>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</si>
  <si>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</si>
  <si>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</si>
  <si>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</si>
  <si>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</si>
  <si>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</si>
  <si>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</si>
  <si>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</si>
  <si>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</si>
  <si>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</si>
  <si>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</si>
  <si>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</si>
  <si>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</si>
  <si>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</si>
  <si>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</si>
  <si>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</si>
  <si>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</si>
  <si>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</si>
  <si>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</si>
  <si>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</si>
  <si>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</si>
  <si>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</si>
  <si>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</si>
  <si>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</si>
  <si>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</si>
  <si>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</si>
  <si>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</si>
  <si>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</si>
  <si>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</si>
  <si>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</si>
  <si>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</si>
  <si>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</si>
  <si>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</si>
  <si>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</si>
  <si>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</si>
  <si>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</si>
  <si>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</si>
  <si>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</si>
  <si>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</si>
  <si>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</si>
  <si>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</si>
  <si>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</si>
  <si>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</si>
  <si>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</si>
  <si>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</si>
  <si>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</si>
  <si>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</si>
  <si>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</si>
  <si>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</si>
  <si>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</si>
  <si>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</si>
  <si>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</si>
  <si>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</si>
  <si>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</si>
  <si>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</si>
  <si>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</si>
  <si>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</si>
  <si>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</si>
  <si>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</si>
  <si>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</si>
  <si>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</si>
  <si>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</si>
  <si>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</si>
  <si>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</si>
  <si>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</si>
  <si>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</si>
  <si>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</si>
  <si>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</si>
  <si>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</si>
  <si>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</si>
  <si>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</si>
  <si>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</si>
  <si>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</si>
  <si>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</si>
  <si>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</si>
  <si>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</si>
  <si>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</si>
  <si>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</si>
  <si>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</si>
  <si>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</si>
  <si>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</si>
  <si>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</si>
  <si>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</si>
  <si>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</si>
  <si>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</si>
  <si>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</si>
  <si>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</si>
  <si>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</si>
  <si>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</si>
  <si>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</si>
  <si>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</si>
  <si>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</si>
  <si>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</si>
  <si>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</si>
  <si>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</si>
  <si>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</si>
  <si>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</si>
  <si>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</si>
  <si>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</si>
  <si>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</si>
  <si>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</si>
  <si>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</si>
  <si>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</si>
  <si>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</si>
  <si>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</si>
  <si>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</si>
  <si>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</si>
  <si>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</si>
  <si>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</si>
  <si>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</si>
  <si>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</si>
  <si>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</si>
  <si>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</si>
  <si>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</si>
  <si>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</si>
  <si>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</si>
  <si>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</si>
  <si>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</si>
  <si>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</si>
  <si>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</si>
  <si>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</si>
  <si>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</si>
  <si>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</si>
  <si>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</si>
  <si>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</si>
  <si>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</si>
  <si>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</si>
  <si>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</si>
  <si>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</si>
  <si>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</si>
  <si>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</si>
  <si>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</si>
  <si>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</si>
  <si>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</si>
  <si>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</si>
  <si>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</si>
  <si>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</si>
  <si>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</si>
  <si>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</si>
  <si>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</si>
  <si>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</si>
  <si>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</si>
  <si>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</si>
  <si>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</si>
  <si>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</si>
  <si>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</si>
  <si>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</si>
  <si>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</si>
  <si>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</si>
  <si>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</si>
  <si>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</si>
  <si>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</si>
  <si>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</si>
  <si>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</si>
  <si>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</si>
  <si>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</si>
  <si>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</si>
  <si>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</si>
  <si>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</si>
  <si>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</si>
  <si>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</si>
  <si>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</si>
  <si>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</si>
  <si>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</si>
  <si>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</si>
  <si>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</si>
  <si>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</si>
  <si>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</si>
  <si>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</si>
  <si>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</si>
  <si>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</si>
  <si>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</si>
  <si>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</si>
  <si>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</si>
  <si>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</si>
  <si>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</si>
  <si>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</si>
  <si>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</si>
  <si>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</si>
  <si>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</si>
  <si>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</si>
  <si>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</si>
  <si>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</si>
  <si>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</si>
  <si>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</si>
  <si>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</si>
  <si>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</si>
  <si>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</si>
  <si>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</si>
  <si>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</si>
  <si>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</si>
  <si>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</si>
  <si>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</si>
  <si>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</si>
  <si>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</si>
  <si>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</si>
  <si>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</si>
  <si>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</si>
  <si>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</si>
  <si>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</si>
  <si>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</si>
  <si>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</si>
  <si>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</si>
  <si>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</si>
  <si>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</si>
  <si>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</si>
  <si>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</si>
  <si>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</si>
  <si>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</si>
  <si>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</si>
  <si>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</si>
  <si>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</si>
  <si>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</si>
  <si>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</si>
  <si>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</si>
  <si>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</si>
  <si>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</si>
  <si>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</si>
  <si>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</si>
  <si>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</si>
  <si>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</si>
  <si>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</si>
  <si>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</si>
  <si>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</si>
  <si>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</si>
  <si>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</si>
  <si>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</si>
  <si>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</si>
  <si>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</si>
  <si>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</si>
  <si>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</si>
  <si>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</si>
  <si>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</si>
  <si>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</si>
  <si>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</si>
  <si>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</si>
  <si>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</si>
  <si>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</si>
  <si>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</si>
  <si>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</si>
  <si>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</si>
  <si>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</si>
  <si>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</si>
  <si>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</si>
  <si>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</si>
  <si>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</si>
  <si>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</si>
  <si>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</si>
  <si>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</si>
  <si>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</si>
  <si>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</si>
  <si>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</si>
  <si>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</si>
  <si>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</si>
  <si>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</si>
  <si>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</si>
  <si>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</si>
  <si>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</si>
  <si>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</si>
  <si>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</si>
  <si>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</si>
  <si>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</si>
  <si>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</si>
  <si>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</si>
  <si>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</si>
  <si>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</si>
  <si>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</si>
  <si>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</si>
  <si>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</si>
  <si>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</si>
  <si>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</si>
  <si>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</si>
  <si>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</si>
  <si>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</si>
  <si>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</si>
  <si>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</si>
  <si>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</si>
  <si>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</si>
  <si>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</si>
  <si>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</si>
  <si>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</si>
  <si>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</si>
  <si>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</si>
  <si>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</si>
  <si>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</si>
  <si>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</si>
  <si>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</si>
  <si>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</si>
  <si>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</si>
  <si>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</si>
  <si>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</si>
  <si>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</si>
  <si>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</si>
  <si>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</si>
  <si>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</si>
  <si>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</si>
  <si>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</si>
  <si>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</si>
  <si>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</si>
  <si>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</si>
  <si>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</si>
  <si>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</si>
  <si>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</si>
  <si>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</si>
  <si>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</si>
  <si>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</si>
  <si>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</si>
  <si>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</si>
  <si>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</si>
  <si>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</si>
  <si>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</si>
  <si>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</si>
  <si>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</si>
  <si>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</si>
  <si>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</si>
  <si>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</si>
  <si>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</si>
  <si>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</si>
  <si>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</si>
  <si>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</si>
  <si>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</si>
  <si>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</si>
  <si>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</si>
  <si>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</si>
  <si>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</si>
  <si>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</si>
  <si>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</si>
  <si>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</si>
  <si>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</si>
  <si>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</si>
  <si>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</si>
  <si>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</si>
  <si>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</si>
  <si>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</si>
  <si>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</si>
  <si>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</si>
  <si>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</si>
  <si>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</si>
  <si>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</si>
  <si>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</si>
  <si>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</si>
  <si>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</si>
  <si>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</si>
  <si>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</si>
  <si>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</si>
  <si>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</si>
  <si>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</si>
  <si>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</si>
  <si>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</si>
  <si>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</si>
  <si>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</si>
  <si>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</si>
  <si>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</si>
  <si>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</si>
  <si>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</si>
  <si>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</si>
  <si>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</si>
  <si>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</si>
  <si>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</si>
  <si>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</si>
  <si>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</si>
  <si>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</si>
  <si>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</si>
  <si>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</si>
  <si>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</si>
  <si>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</si>
  <si>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</si>
  <si>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</si>
  <si>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</si>
  <si>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</si>
  <si>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</si>
  <si>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</si>
  <si>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</si>
  <si>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</si>
  <si>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</si>
  <si>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</si>
  <si>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</si>
  <si>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</si>
  <si>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</si>
  <si>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</si>
  <si>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</si>
  <si>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</si>
  <si>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</si>
  <si>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</si>
  <si>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</si>
  <si>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</si>
  <si>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</si>
  <si>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</si>
  <si>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</si>
  <si>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</si>
  <si>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</si>
  <si>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</si>
  <si>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</si>
  <si>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</si>
  <si>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</si>
  <si>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</si>
  <si>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</si>
  <si>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</si>
  <si>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</si>
  <si>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</si>
  <si>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</si>
  <si>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</si>
  <si>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</si>
  <si>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</si>
  <si>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</si>
  <si>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</si>
  <si>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</si>
  <si>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</si>
  <si>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</si>
  <si>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</si>
  <si>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</si>
  <si>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</si>
  <si>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</si>
  <si>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</si>
  <si>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</si>
  <si>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</si>
  <si>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</si>
  <si>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</si>
  <si>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</si>
  <si>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</si>
  <si>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</si>
  <si>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</si>
  <si>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</si>
  <si>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</si>
  <si>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</si>
  <si>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</si>
  <si>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</si>
  <si>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</si>
  <si>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</si>
  <si>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</si>
  <si>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</si>
  <si>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</si>
  <si>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</si>
  <si>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</si>
  <si>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</si>
  <si>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</si>
  <si>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</si>
  <si>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</si>
  <si>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</si>
  <si>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</si>
  <si>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</si>
  <si>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</si>
  <si>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</si>
  <si>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</si>
  <si>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</si>
  <si>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</si>
  <si>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</si>
  <si>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</si>
  <si>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</si>
  <si>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</si>
  <si>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</si>
  <si>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</si>
  <si>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</si>
  <si>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</si>
  <si>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</si>
  <si>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</si>
  <si>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</si>
  <si>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</si>
  <si>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</si>
  <si>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</si>
  <si>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</si>
  <si>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</si>
  <si>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</si>
  <si>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</si>
  <si>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</si>
  <si>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</si>
  <si>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</si>
  <si>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</si>
  <si>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</si>
  <si>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</si>
  <si>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</si>
  <si>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</si>
  <si>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</si>
  <si>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</si>
  <si>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</si>
  <si>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</si>
  <si>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</si>
  <si>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</si>
  <si>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</si>
  <si>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</si>
  <si>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</si>
  <si>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</si>
  <si>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</si>
  <si>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</si>
  <si>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</si>
  <si>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</si>
  <si>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</si>
  <si>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</si>
  <si>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</si>
  <si>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</si>
  <si>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</si>
  <si>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</si>
  <si>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</si>
  <si>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</si>
  <si>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</si>
  <si>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</si>
  <si>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</si>
  <si>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</si>
  <si>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</si>
  <si>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</si>
  <si>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</si>
  <si>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</si>
  <si>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</si>
  <si>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</si>
  <si>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</si>
  <si>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</si>
  <si>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</si>
  <si>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</si>
  <si>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</si>
  <si>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</si>
  <si>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</si>
  <si>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</si>
  <si>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</si>
  <si>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</si>
  <si>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</si>
  <si>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</si>
  <si>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</si>
  <si>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</si>
  <si>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</si>
  <si>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</si>
  <si>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</si>
  <si>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</si>
  <si>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</si>
  <si>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</si>
  <si>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</si>
  <si>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</si>
  <si>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</si>
  <si>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</si>
  <si>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</si>
  <si>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</si>
  <si>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</si>
  <si>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</si>
  <si>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</si>
  <si>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</si>
  <si>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</si>
  <si>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</si>
  <si>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</si>
  <si>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</si>
  <si>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</si>
  <si>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</si>
  <si>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</si>
  <si>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</si>
  <si>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</si>
  <si>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</si>
  <si>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</si>
  <si>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</si>
  <si>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</si>
  <si>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</si>
  <si>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</si>
  <si>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</si>
  <si>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</si>
  <si>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</si>
  <si>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</si>
  <si>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</si>
  <si>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</si>
  <si>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</si>
  <si>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</si>
  <si>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</si>
  <si>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</si>
  <si>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</si>
  <si>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</si>
  <si>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</si>
  <si>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</si>
  <si>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</si>
  <si>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</si>
  <si>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</si>
  <si>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</si>
  <si>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</si>
  <si>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</si>
  <si>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</si>
  <si>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</si>
  <si>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</si>
  <si>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</si>
  <si>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</si>
  <si>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</si>
  <si>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</si>
  <si>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</si>
  <si>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</si>
  <si>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</si>
  <si>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</si>
  <si>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</si>
  <si>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</si>
  <si>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</si>
  <si>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</si>
  <si>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</si>
  <si>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</si>
  <si>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</si>
  <si>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</si>
  <si>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</si>
  <si>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</si>
  <si>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</si>
  <si>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</si>
  <si>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</si>
  <si>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</si>
  <si>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</si>
  <si>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</si>
  <si>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</si>
  <si>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</si>
  <si>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</si>
  <si>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</si>
  <si>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</si>
  <si>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</si>
  <si>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</si>
  <si>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</si>
  <si>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</si>
  <si>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</si>
  <si>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</si>
  <si>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</si>
  <si>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</si>
  <si>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</si>
  <si>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</si>
  <si>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</si>
  <si>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</si>
  <si>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</si>
  <si>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</si>
  <si>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</si>
  <si>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</si>
  <si>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</si>
  <si>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</si>
  <si>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</si>
  <si>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</si>
  <si>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</si>
  <si>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</si>
  <si>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</si>
  <si>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</si>
  <si>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</si>
  <si>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</si>
  <si>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</si>
  <si>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</si>
  <si>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</si>
  <si>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</si>
  <si>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</si>
  <si>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</si>
  <si>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</si>
  <si>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</si>
  <si>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</si>
  <si>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</si>
  <si>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</si>
  <si>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</si>
  <si>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</si>
  <si>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</si>
  <si>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</si>
  <si>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</si>
  <si>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</si>
  <si>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</si>
  <si>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</si>
  <si>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</si>
  <si>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</si>
  <si>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</si>
  <si>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</si>
  <si>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</si>
  <si>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</si>
  <si>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</si>
  <si>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</si>
  <si>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</si>
  <si>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</si>
  <si>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</si>
  <si>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</si>
  <si>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</si>
  <si>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</si>
  <si>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</si>
  <si>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</si>
  <si>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</si>
  <si>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</si>
  <si>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</si>
  <si>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</si>
  <si>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</si>
  <si>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</si>
  <si>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</si>
  <si>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</si>
  <si>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</si>
  <si>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</si>
  <si>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</si>
  <si>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</si>
  <si>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</si>
  <si>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</si>
  <si>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</si>
  <si>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</si>
  <si>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</si>
  <si>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</si>
  <si>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</si>
  <si>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</si>
  <si>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</si>
  <si>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</si>
  <si>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</si>
  <si>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</si>
  <si>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</si>
  <si>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</si>
  <si>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</si>
  <si>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</si>
  <si>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</si>
  <si>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</si>
  <si>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</si>
  <si>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</si>
  <si>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</si>
  <si>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</si>
  <si>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</si>
  <si>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</si>
  <si>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</si>
  <si>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</si>
  <si>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</si>
  <si>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</si>
  <si>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</si>
  <si>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</si>
  <si>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</si>
  <si>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</si>
  <si>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</si>
  <si>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</si>
  <si>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</si>
  <si>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</si>
  <si>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</si>
  <si>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</si>
  <si>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</si>
  <si>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</si>
  <si>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</si>
  <si>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</si>
  <si>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</si>
  <si>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</si>
  <si>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</si>
  <si>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</si>
  <si>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</si>
  <si>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</si>
  <si>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</si>
  <si>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</si>
  <si>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</si>
  <si>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</si>
  <si>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</si>
  <si>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</si>
  <si>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</si>
  <si>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</si>
  <si>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</si>
  <si>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</si>
  <si>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</si>
  <si>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</si>
  <si>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</si>
  <si>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</si>
  <si>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</si>
  <si>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</si>
  <si>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</si>
  <si>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</si>
  <si>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</si>
  <si>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</si>
  <si>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</si>
  <si>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</si>
  <si>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</si>
  <si>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</si>
  <si>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</si>
  <si>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</si>
  <si>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</si>
  <si>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</si>
  <si>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</si>
  <si>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</si>
  <si>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</si>
  <si>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</si>
  <si>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</si>
  <si>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</si>
  <si>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</si>
  <si>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</si>
  <si>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</si>
  <si>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</si>
  <si>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</si>
  <si>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</si>
  <si>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</si>
  <si>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</si>
  <si>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</si>
  <si>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</si>
  <si>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</si>
  <si>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</si>
  <si>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</si>
  <si>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</si>
  <si>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</si>
  <si>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</si>
  <si>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</si>
  <si>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</si>
  <si>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</si>
  <si>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</si>
  <si>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</si>
  <si>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</si>
  <si>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</si>
  <si>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</si>
  <si>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</si>
  <si>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</si>
  <si>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</si>
  <si>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</si>
  <si>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</si>
  <si>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</si>
  <si>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</si>
  <si>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</si>
  <si>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</si>
  <si>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</si>
  <si>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</si>
  <si>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</si>
  <si>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</si>
  <si>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</si>
  <si>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</si>
  <si>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</si>
  <si>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</si>
  <si>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</si>
  <si>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</si>
  <si>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</si>
  <si>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</si>
  <si>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</si>
  <si>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</si>
  <si>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</si>
  <si>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</si>
  <si>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</si>
  <si>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</si>
  <si>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</si>
  <si>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</si>
  <si>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</si>
  <si>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</si>
  <si>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</si>
  <si>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</si>
  <si>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</si>
  <si>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</si>
  <si>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</si>
  <si>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</si>
  <si>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</si>
  <si>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</si>
  <si>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</si>
  <si>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</si>
  <si>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</si>
  <si>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</si>
  <si>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</si>
  <si>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</si>
  <si>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</si>
  <si>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</si>
  <si>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</si>
  <si>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</si>
  <si>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</si>
  <si>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</si>
  <si>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</si>
  <si>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</si>
  <si>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</si>
  <si>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</si>
  <si>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</si>
  <si>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</si>
  <si>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</si>
  <si>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</si>
  <si>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</si>
  <si>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</si>
  <si>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</si>
  <si>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</si>
  <si>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</si>
  <si>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</si>
  <si>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</si>
  <si>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</si>
  <si>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</si>
  <si>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</si>
  <si>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</si>
  <si>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</si>
  <si>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</si>
  <si>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</si>
  <si>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</si>
  <si>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</si>
  <si>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</si>
  <si>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</si>
  <si>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</si>
  <si>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</si>
  <si>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</si>
  <si>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</si>
  <si>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</si>
  <si>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</si>
  <si>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</si>
  <si>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</si>
  <si>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</si>
  <si>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</si>
  <si>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</si>
  <si>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</si>
  <si>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</si>
  <si>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</si>
  <si>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</si>
  <si>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</si>
  <si>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</si>
  <si>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</si>
  <si>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</si>
  <si>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</si>
  <si>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</si>
  <si>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</si>
  <si>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</si>
  <si>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</si>
  <si>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</si>
  <si>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</si>
  <si>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</si>
  <si>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</si>
  <si>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</si>
  <si>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</si>
  <si>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</si>
  <si>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</si>
  <si>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</si>
  <si>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</si>
  <si>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</si>
  <si>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</si>
  <si>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</si>
  <si>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</si>
  <si>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</si>
  <si>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</si>
  <si>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</si>
  <si>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</si>
  <si>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</si>
  <si>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</si>
  <si>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</si>
  <si>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</si>
  <si>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</si>
  <si>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</si>
  <si>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</si>
  <si>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</si>
  <si>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</si>
  <si>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</si>
  <si>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</si>
  <si>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</si>
  <si>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</si>
  <si>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</si>
  <si>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</si>
  <si>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</si>
  <si>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</si>
  <si>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</si>
  <si>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</si>
  <si>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</si>
  <si>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</si>
  <si>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</si>
  <si>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</si>
  <si>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</si>
  <si>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</si>
  <si>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</si>
  <si>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</si>
  <si>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</si>
  <si>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</si>
  <si>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</si>
  <si>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</si>
  <si>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</si>
  <si>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</si>
  <si>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</si>
  <si>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</si>
  <si>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</si>
  <si>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</si>
  <si>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</si>
  <si>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</si>
  <si>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</si>
  <si>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</si>
  <si>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</si>
  <si>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</si>
  <si>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</si>
  <si>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</si>
  <si>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</si>
  <si>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</si>
  <si>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</si>
  <si>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</si>
  <si>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</si>
  <si>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</si>
  <si>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</si>
  <si>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</si>
  <si>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</si>
  <si>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</si>
  <si>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</si>
  <si>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</si>
  <si>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</si>
  <si>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</si>
  <si>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</si>
  <si>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</si>
  <si>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</si>
  <si>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</si>
  <si>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</si>
  <si>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</si>
  <si>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</si>
  <si>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</si>
  <si>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</si>
  <si>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</si>
  <si>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</si>
  <si>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</si>
  <si>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</si>
  <si>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</si>
  <si>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</si>
  <si>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</si>
  <si>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</si>
  <si>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</si>
  <si>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</si>
  <si>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</si>
  <si>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</si>
  <si>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</si>
  <si>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</si>
  <si>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</si>
  <si>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</si>
  <si>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</si>
  <si>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</si>
  <si>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</si>
  <si>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</si>
  <si>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</si>
  <si>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</si>
  <si>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</si>
  <si>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</si>
  <si>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</si>
  <si>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</si>
  <si>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</si>
  <si>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</si>
  <si>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</si>
  <si>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</si>
  <si>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</si>
  <si>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</si>
  <si>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</si>
  <si>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</si>
  <si>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</si>
  <si>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</si>
  <si>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</si>
  <si>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</si>
  <si>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</si>
  <si>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</si>
  <si>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</si>
  <si>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</si>
  <si>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</si>
  <si>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</si>
  <si>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</si>
  <si>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</si>
  <si>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</si>
  <si>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</si>
  <si>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</si>
  <si>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</si>
  <si>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</si>
  <si>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</si>
  <si>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</si>
  <si>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</si>
  <si>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</si>
  <si>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</si>
  <si>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</si>
  <si>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</si>
  <si>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</si>
  <si>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</si>
  <si>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</si>
  <si>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</si>
  <si>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</si>
  <si>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</si>
  <si>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</si>
  <si>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</si>
  <si>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</si>
  <si>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</si>
  <si>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</si>
  <si>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</si>
  <si>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</si>
  <si>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</si>
  <si>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</si>
  <si>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</si>
  <si>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</si>
  <si>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</si>
  <si>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</si>
  <si>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</si>
  <si>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</si>
  <si>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</si>
  <si>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</si>
  <si>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</si>
  <si>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</si>
  <si>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</si>
  <si>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</si>
  <si>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</si>
  <si>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</si>
  <si>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</si>
  <si>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</si>
  <si>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</si>
  <si>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</si>
  <si>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</si>
  <si>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</si>
  <si>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</si>
  <si>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</si>
  <si>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</si>
  <si>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</si>
  <si>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</si>
  <si>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</si>
  <si>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</si>
  <si>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</si>
  <si>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</si>
  <si>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</si>
  <si>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</si>
  <si>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</si>
  <si>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</si>
  <si>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</si>
  <si>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</si>
  <si>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</si>
  <si>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</si>
  <si>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</si>
  <si>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</si>
  <si>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</si>
  <si>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</si>
  <si>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</si>
  <si>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</si>
  <si>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</si>
  <si>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</si>
  <si>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</si>
  <si>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</si>
  <si>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</si>
  <si>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</si>
  <si>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</si>
  <si>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</si>
  <si>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</si>
  <si>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</si>
  <si>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</si>
  <si>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</si>
  <si>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</si>
  <si>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</si>
  <si>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</si>
  <si>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</si>
  <si>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</si>
  <si>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</si>
  <si>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</si>
  <si>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</si>
  <si>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</si>
  <si>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</si>
  <si>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</si>
  <si>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</si>
  <si>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</si>
  <si>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</si>
  <si>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</si>
  <si>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</si>
  <si>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</si>
  <si>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</si>
  <si>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</si>
  <si>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</si>
  <si>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</si>
  <si>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</si>
  <si>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</si>
  <si>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</si>
  <si>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</si>
  <si>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</si>
  <si>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</si>
  <si>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</si>
  <si>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</si>
  <si>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</si>
  <si>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</si>
  <si>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</si>
  <si>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</si>
  <si>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</si>
  <si>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</si>
  <si>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</si>
  <si>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</si>
  <si>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</si>
  <si>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</si>
  <si>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</si>
  <si>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</si>
  <si>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</si>
  <si>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</si>
  <si>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</si>
  <si>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</si>
  <si>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</si>
  <si>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</si>
  <si>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</si>
  <si>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</si>
  <si>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</si>
  <si>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</si>
  <si>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</si>
  <si>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</si>
  <si>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</si>
  <si>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</si>
  <si>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</si>
  <si>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</si>
  <si>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</si>
  <si>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</si>
  <si>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</si>
  <si>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</si>
  <si>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</si>
  <si>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</si>
  <si>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</si>
  <si>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</si>
  <si>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</si>
  <si>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</si>
  <si>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</si>
  <si>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</si>
  <si>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</si>
  <si>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</si>
  <si>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</si>
  <si>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</si>
  <si>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</si>
  <si>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</si>
  <si>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</si>
  <si>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</si>
  <si>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</si>
  <si>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</si>
  <si>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</si>
  <si>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</si>
  <si>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</si>
  <si>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</si>
  <si>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</si>
  <si>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</si>
  <si>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</si>
  <si>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</si>
  <si>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</si>
  <si>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</si>
  <si>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</si>
  <si>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</si>
  <si>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</si>
  <si>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</si>
  <si>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</si>
  <si>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</si>
  <si>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</si>
  <si>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</si>
  <si>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</si>
  <si>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</si>
  <si>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</si>
  <si>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</si>
  <si>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</si>
  <si>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</si>
  <si>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</si>
  <si>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</si>
  <si>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</si>
  <si>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</si>
  <si>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</si>
  <si>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</si>
  <si>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</si>
  <si>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</si>
  <si>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</si>
  <si>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</si>
  <si>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</si>
  <si>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</si>
  <si>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</si>
  <si>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</si>
  <si>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</si>
  <si>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</si>
  <si>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</si>
  <si>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</si>
  <si>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</si>
  <si>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</si>
  <si>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</si>
  <si>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</si>
  <si>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</si>
  <si>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</si>
  <si>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</si>
  <si>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</si>
  <si>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</si>
  <si>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</si>
  <si>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</si>
  <si>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</si>
  <si>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</si>
  <si>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</si>
  <si>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</si>
  <si>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</si>
  <si>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</si>
  <si>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</si>
  <si>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</si>
  <si>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</si>
  <si>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</si>
  <si>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</si>
  <si>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</si>
  <si>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</si>
  <si>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</si>
  <si>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</si>
  <si>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</si>
  <si>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</si>
  <si>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</si>
  <si>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</si>
  <si>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</si>
  <si>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</si>
  <si>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</si>
  <si>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</si>
  <si>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</si>
  <si>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</si>
  <si>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</si>
  <si>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</si>
  <si>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</si>
  <si>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</si>
  <si>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</si>
  <si>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</si>
  <si>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</si>
  <si>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</si>
  <si>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</si>
  <si>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</si>
  <si>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</si>
  <si>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</si>
  <si>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</si>
  <si>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</si>
  <si>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</si>
  <si>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</si>
  <si>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</si>
  <si>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</si>
  <si>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</si>
  <si>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</si>
  <si>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</si>
  <si>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</si>
  <si>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</si>
  <si>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</si>
  <si>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</si>
  <si>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</si>
  <si>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</si>
  <si>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</si>
  <si>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</si>
  <si>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</si>
  <si>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</si>
  <si>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</si>
  <si>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</si>
  <si>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</si>
  <si>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</si>
  <si>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</si>
  <si>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</si>
  <si>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</si>
  <si>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</si>
  <si>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</si>
  <si>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</si>
  <si>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</si>
  <si>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</si>
  <si>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</si>
  <si>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</si>
  <si>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</si>
  <si>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</si>
  <si>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</si>
  <si>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</si>
  <si>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</si>
  <si>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</si>
  <si>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</si>
  <si>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</si>
  <si>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</si>
  <si>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</si>
  <si>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</si>
  <si>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</si>
  <si>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</si>
  <si>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</si>
  <si>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</si>
  <si>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</si>
  <si>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</si>
  <si>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</si>
  <si>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</si>
  <si>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</si>
  <si>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</si>
  <si>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</si>
  <si>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</si>
  <si>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</si>
  <si>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</si>
  <si>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</si>
  <si>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</si>
  <si>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</si>
  <si>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</si>
  <si>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</si>
  <si>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</si>
  <si>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</si>
  <si>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</si>
  <si>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</si>
  <si>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</si>
  <si>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</si>
  <si>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</si>
  <si>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</si>
  <si>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</si>
  <si>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</si>
  <si>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</si>
  <si>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</si>
  <si>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</si>
  <si>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</si>
  <si>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</si>
  <si>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</si>
  <si>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</si>
  <si>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</si>
  <si>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</si>
  <si>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</si>
  <si>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</si>
  <si>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</si>
  <si>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</si>
  <si>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</si>
  <si>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</si>
  <si>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</si>
  <si>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</si>
  <si>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</si>
  <si>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</si>
  <si>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</si>
  <si>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</si>
  <si>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</si>
  <si>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</si>
  <si>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</si>
  <si>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</si>
  <si>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</si>
  <si>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</si>
  <si>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</si>
  <si>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</si>
  <si>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</si>
  <si>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</si>
  <si>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</si>
  <si>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</si>
  <si>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</si>
  <si>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</si>
  <si>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</si>
  <si>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</si>
  <si>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</si>
  <si>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</si>
  <si>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</si>
  <si>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</si>
  <si>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</si>
  <si>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</si>
  <si>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</si>
  <si>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</si>
  <si>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</si>
  <si>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</si>
  <si>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</si>
  <si>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</si>
  <si>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</si>
  <si>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</si>
  <si>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</si>
  <si>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</si>
  <si>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</si>
  <si>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</si>
  <si>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</si>
  <si>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</si>
  <si>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</si>
  <si>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</si>
  <si>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</si>
  <si>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</si>
  <si>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</si>
  <si>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</si>
  <si>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</si>
  <si>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</si>
  <si>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</si>
  <si>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</si>
  <si>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</si>
  <si>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</si>
  <si>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</si>
  <si>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</si>
  <si>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</si>
  <si>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</si>
  <si>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</si>
  <si>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</si>
  <si>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</si>
  <si>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</si>
  <si>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</si>
  <si>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</si>
  <si>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</si>
  <si>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</si>
  <si>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</si>
  <si>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</si>
  <si>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</si>
  <si>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</si>
  <si>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</si>
  <si>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</si>
  <si>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</si>
  <si>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</si>
  <si>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</si>
  <si>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</si>
  <si>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</si>
  <si>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</si>
  <si>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</si>
  <si>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</si>
  <si>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</si>
  <si>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</si>
  <si>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</si>
  <si>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</si>
  <si>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</si>
  <si>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</si>
  <si>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</si>
  <si>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</si>
  <si>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</si>
  <si>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</si>
  <si>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</si>
  <si>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</si>
  <si>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</si>
  <si>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</si>
  <si>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</si>
  <si>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</si>
  <si>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</si>
  <si>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</si>
  <si>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</si>
  <si>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</si>
  <si>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</si>
  <si>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</si>
  <si>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</si>
  <si>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</si>
  <si>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</si>
  <si>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</si>
  <si>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</si>
  <si>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</si>
  <si>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</si>
  <si>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</si>
  <si>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</si>
  <si>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</si>
  <si>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</si>
  <si>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</si>
  <si>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</si>
  <si>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</si>
  <si>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</si>
  <si>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</si>
  <si>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</si>
  <si>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</si>
  <si>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</si>
  <si>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</si>
  <si>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</si>
  <si>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</si>
  <si>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</si>
  <si>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</si>
  <si>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</si>
  <si>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</si>
  <si>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</si>
  <si>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</si>
  <si>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</si>
  <si>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</si>
  <si>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</si>
  <si>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</si>
  <si>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</si>
  <si>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</si>
  <si>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</si>
  <si>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</si>
  <si>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</si>
  <si>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</si>
  <si>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</si>
  <si>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</si>
  <si>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</si>
  <si>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</si>
  <si>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</si>
  <si>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</si>
  <si>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</si>
  <si>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</si>
  <si>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</si>
  <si>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</si>
  <si>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</si>
  <si>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</si>
  <si>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</si>
  <si>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</si>
  <si>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</si>
  <si>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</si>
  <si>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</si>
  <si>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</si>
  <si>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</si>
  <si>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</si>
  <si>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</si>
  <si>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</si>
  <si>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</si>
  <si>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</si>
  <si>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</si>
  <si>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</si>
  <si>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</si>
  <si>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</si>
  <si>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</si>
  <si>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</si>
  <si>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</si>
  <si>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</si>
  <si>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</si>
  <si>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</si>
  <si>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</si>
  <si>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</si>
  <si>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</si>
  <si>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</si>
  <si>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</si>
  <si>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</si>
  <si>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</si>
  <si>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</si>
  <si>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</si>
  <si>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</si>
  <si>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</si>
  <si>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</si>
  <si>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</si>
  <si>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</si>
  <si>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</si>
  <si>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</si>
  <si>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</si>
  <si>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</si>
  <si>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</si>
  <si>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</si>
  <si>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</si>
  <si>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</si>
  <si>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</si>
  <si>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</si>
  <si>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</si>
  <si>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</si>
  <si>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</si>
  <si>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</si>
  <si>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</si>
  <si>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</si>
  <si>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</si>
  <si>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</si>
  <si>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</si>
  <si>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</si>
  <si>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</si>
  <si>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</si>
  <si>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</si>
  <si>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</si>
  <si>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</si>
  <si>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</si>
  <si>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</si>
  <si>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</si>
  <si>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</si>
  <si>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</si>
  <si>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</si>
  <si>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</si>
  <si>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</si>
  <si>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</si>
  <si>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</si>
  <si>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</si>
  <si>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</si>
  <si>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</si>
  <si>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</si>
  <si>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</si>
  <si>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</si>
  <si>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</si>
  <si>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</si>
  <si>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</si>
  <si>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</si>
  <si>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</si>
  <si>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</si>
  <si>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</si>
  <si>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</si>
  <si>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</si>
  <si>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</si>
  <si>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</si>
  <si>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</si>
  <si>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</si>
  <si>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</si>
  <si>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</si>
  <si>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</si>
  <si>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</si>
  <si>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</si>
  <si>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</si>
  <si>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</si>
  <si>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</si>
  <si>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</si>
  <si>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</si>
  <si>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</si>
  <si>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</si>
  <si>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</si>
  <si>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</si>
  <si>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</si>
  <si>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</si>
  <si>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</si>
  <si>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</si>
  <si>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</si>
  <si>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</si>
  <si>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</si>
  <si>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</si>
  <si>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</si>
  <si>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</si>
  <si>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</si>
  <si>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</si>
  <si>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</si>
  <si>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</si>
  <si>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</si>
  <si>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</si>
  <si>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</si>
  <si>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</si>
  <si>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</si>
  <si>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</si>
  <si>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</si>
  <si>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</si>
  <si>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</si>
  <si>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</si>
  <si>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</si>
  <si>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</si>
  <si>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</si>
  <si>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</si>
  <si>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</si>
  <si>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</si>
  <si>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</si>
  <si>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</si>
  <si>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</si>
  <si>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</si>
  <si>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</si>
  <si>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</si>
  <si>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</si>
  <si>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</si>
  <si>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</si>
  <si>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</si>
  <si>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</si>
  <si>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</si>
  <si>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</si>
  <si>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</si>
  <si>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</si>
  <si>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</si>
  <si>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</si>
  <si>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</si>
  <si>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</si>
  <si>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</si>
  <si>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</si>
  <si>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</si>
  <si>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</si>
  <si>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</si>
  <si>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</si>
  <si>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</si>
  <si>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</si>
  <si>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</si>
  <si>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</si>
  <si>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</si>
  <si>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</si>
  <si>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</si>
  <si>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</si>
  <si>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</si>
  <si>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</si>
  <si>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</si>
  <si>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</si>
  <si>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</si>
  <si>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</si>
  <si>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</si>
  <si>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</si>
  <si>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</si>
  <si>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</si>
  <si>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</si>
  <si>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</si>
  <si>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</si>
  <si>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</si>
  <si>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</si>
  <si>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</si>
  <si>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</si>
  <si>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</si>
  <si>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</si>
  <si>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</si>
  <si>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</si>
  <si>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</si>
  <si>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</si>
  <si>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</si>
  <si>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</si>
  <si>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</si>
  <si>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</si>
  <si>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</si>
  <si>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</si>
  <si>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</si>
  <si>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</si>
  <si>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</si>
  <si>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</si>
  <si>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</si>
  <si>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</si>
  <si>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</si>
  <si>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</si>
  <si>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</si>
  <si>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</si>
  <si>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</si>
  <si>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</si>
  <si>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</si>
  <si>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</si>
  <si>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</si>
  <si>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</si>
  <si>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</si>
  <si>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</si>
  <si>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</si>
  <si>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</si>
  <si>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</si>
  <si>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</si>
  <si>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</si>
  <si>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</si>
  <si>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</si>
  <si>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</si>
  <si>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</si>
  <si>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</si>
  <si>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</si>
  <si>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</si>
  <si>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</si>
  <si>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</si>
  <si>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</si>
  <si>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</si>
  <si>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</si>
  <si>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</si>
  <si>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</si>
  <si>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</si>
  <si>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</si>
  <si>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</si>
  <si>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</si>
  <si>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</si>
  <si>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</si>
  <si>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</si>
  <si>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</si>
  <si>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</si>
  <si>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</si>
  <si>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</si>
  <si>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</si>
  <si>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</si>
  <si>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</si>
  <si>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</si>
  <si>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</si>
  <si>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</si>
  <si>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</si>
  <si>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</si>
  <si>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</si>
  <si>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</si>
  <si>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</si>
  <si>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</si>
  <si>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</si>
  <si>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</si>
  <si>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</si>
  <si>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</si>
  <si>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</si>
  <si>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</si>
  <si>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</si>
  <si>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</si>
  <si>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</si>
  <si>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</si>
  <si>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</si>
  <si>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</si>
  <si>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</si>
  <si>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</si>
  <si>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</si>
  <si>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</si>
  <si>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</si>
  <si>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</si>
  <si>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</si>
  <si>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</si>
  <si>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</si>
  <si>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</si>
  <si>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</si>
  <si>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</si>
  <si>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</si>
  <si>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</si>
  <si>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</si>
  <si>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</si>
  <si>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</si>
  <si>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</si>
  <si>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</si>
  <si>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</si>
  <si>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</si>
  <si>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</si>
  <si>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</si>
  <si>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</si>
  <si>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</si>
  <si>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</si>
  <si>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</si>
  <si>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</si>
  <si>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</si>
  <si>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</si>
  <si>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</si>
  <si>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</si>
  <si>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</si>
  <si>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</si>
  <si>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</si>
  <si>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</si>
  <si>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</si>
  <si>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</si>
  <si>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</si>
  <si>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</si>
  <si>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</si>
  <si>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</si>
  <si>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</si>
  <si>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</si>
  <si>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</si>
  <si>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</si>
  <si>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</si>
  <si>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</si>
  <si>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</si>
  <si>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</si>
  <si>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</si>
  <si>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</si>
  <si>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</si>
  <si>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</si>
  <si>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</si>
  <si>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</si>
  <si>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</si>
  <si>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</si>
  <si>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</si>
  <si>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</si>
  <si>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</si>
  <si>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</si>
  <si>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</si>
  <si>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</si>
  <si>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</si>
  <si>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</si>
  <si>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</si>
  <si>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</si>
  <si>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</si>
  <si>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</si>
  <si>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</si>
  <si>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</si>
  <si>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</si>
  <si>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</si>
  <si>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</si>
  <si>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</si>
  <si>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</si>
  <si>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</si>
  <si>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</si>
  <si>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</si>
  <si>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</si>
  <si>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</si>
  <si>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</si>
  <si>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</si>
  <si>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</si>
  <si>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</si>
  <si>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</si>
  <si>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</si>
  <si>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</si>
  <si>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</si>
  <si>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</si>
  <si>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</si>
  <si>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</si>
  <si>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</si>
  <si>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</si>
  <si>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</si>
  <si>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</si>
  <si>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</si>
  <si>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</si>
  <si>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</si>
  <si>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</si>
  <si>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</si>
  <si>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</si>
  <si>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</si>
  <si>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</si>
  <si>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</si>
  <si>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</si>
  <si>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</si>
  <si>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</si>
  <si>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</si>
  <si>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</si>
  <si>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</si>
  <si>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</si>
  <si>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</si>
  <si>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</si>
  <si>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</si>
  <si>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</si>
  <si>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</si>
  <si>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</si>
  <si>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</si>
  <si>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</si>
  <si>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</si>
  <si>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</si>
  <si>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</si>
  <si>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</si>
  <si>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</si>
  <si>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</si>
  <si>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</si>
  <si>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</si>
  <si>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</si>
  <si>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</si>
  <si>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</si>
  <si>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</si>
  <si>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</si>
  <si>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</si>
  <si>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</si>
  <si>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</si>
  <si>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</si>
  <si>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</si>
  <si>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</si>
  <si>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</si>
  <si>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</si>
  <si>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</si>
  <si>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</si>
  <si>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</si>
  <si>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</si>
  <si>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</si>
  <si>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</si>
  <si>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</si>
  <si>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</si>
  <si>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</si>
  <si>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</si>
  <si>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</si>
  <si>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</si>
  <si>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</si>
  <si>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</si>
  <si>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</si>
  <si>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</si>
  <si>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</si>
  <si>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</si>
  <si>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</si>
  <si>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</si>
  <si>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</si>
  <si>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</si>
  <si>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</si>
  <si>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</si>
  <si>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</si>
  <si>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</si>
  <si>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</si>
  <si>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</si>
  <si>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</si>
  <si>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</si>
  <si>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</si>
  <si>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</si>
  <si>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</si>
  <si>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</si>
  <si>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</si>
  <si>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</si>
  <si>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</si>
  <si>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</si>
  <si>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</si>
  <si>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</si>
  <si>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</si>
  <si>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</si>
  <si>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</si>
  <si>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</si>
  <si>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</si>
  <si>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</si>
  <si>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</si>
  <si>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</si>
  <si>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</si>
  <si>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</si>
  <si>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</si>
  <si>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</si>
  <si>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</si>
  <si>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</si>
  <si>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</si>
  <si>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</si>
  <si>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</si>
  <si>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</si>
  <si>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</si>
  <si>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</si>
  <si>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</si>
  <si>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</si>
  <si>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</si>
  <si>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</si>
  <si>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</si>
  <si>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</si>
  <si>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</si>
  <si>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</si>
  <si>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</si>
  <si>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</si>
  <si>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</si>
  <si>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</si>
  <si>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</si>
  <si>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</si>
  <si>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</si>
  <si>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</si>
  <si>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</si>
  <si>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</si>
  <si>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</si>
  <si>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</si>
  <si>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</si>
  <si>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</si>
  <si>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</si>
  <si>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</si>
  <si>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</si>
  <si>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</si>
  <si>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</si>
  <si>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</si>
  <si>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</si>
  <si>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</si>
  <si>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</si>
  <si>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</si>
  <si>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</si>
  <si>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</si>
  <si>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</si>
  <si>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</si>
  <si>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</si>
  <si>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</si>
  <si>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</si>
  <si>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</si>
  <si>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</si>
  <si>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</si>
  <si>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</si>
  <si>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</si>
  <si>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</si>
  <si>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</si>
  <si>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</si>
  <si>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</si>
  <si>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</si>
  <si>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</si>
  <si>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</si>
  <si>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</si>
  <si>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</si>
  <si>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</si>
  <si>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</si>
  <si>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</si>
  <si>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</si>
  <si>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</si>
  <si>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</si>
  <si>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</si>
  <si>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</si>
  <si>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</si>
  <si>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</si>
  <si>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</si>
  <si>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</si>
  <si>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</si>
  <si>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</si>
  <si>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</si>
  <si>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</si>
  <si>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</si>
  <si>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</si>
  <si>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</si>
  <si>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</si>
  <si>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</si>
  <si>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</si>
  <si>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</si>
  <si>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</si>
  <si>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</si>
  <si>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</si>
  <si>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</si>
  <si>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</si>
  <si>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</si>
  <si>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</si>
  <si>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</si>
  <si>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</si>
  <si>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</si>
  <si>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</si>
  <si>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</si>
  <si>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</si>
  <si>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</si>
  <si>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</si>
  <si>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</si>
  <si>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</si>
  <si>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</si>
  <si>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</si>
  <si>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</si>
  <si>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</si>
  <si>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</si>
  <si>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</si>
  <si>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</si>
  <si>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</si>
  <si>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</si>
  <si>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</si>
  <si>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</si>
  <si>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</si>
  <si>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</si>
  <si>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</si>
  <si>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</si>
  <si>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</si>
  <si>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</si>
  <si>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</si>
  <si>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</si>
  <si>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</si>
  <si>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</si>
  <si>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</si>
  <si>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</si>
  <si>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</si>
  <si>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</si>
  <si>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</si>
  <si>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</si>
  <si>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</si>
  <si>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</si>
  <si>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</si>
  <si>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</si>
  <si>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</si>
  <si>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</si>
  <si>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</si>
  <si>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</si>
  <si>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</si>
  <si>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</si>
  <si>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</si>
  <si>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</si>
  <si>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</si>
  <si>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</si>
  <si>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</si>
  <si>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</si>
  <si>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</si>
  <si>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</si>
  <si>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</si>
  <si>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</si>
  <si>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</si>
  <si>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</si>
  <si>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</si>
  <si>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</si>
  <si>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</si>
  <si>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</si>
  <si>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</si>
  <si>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</si>
  <si>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</si>
  <si>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</si>
  <si>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</si>
  <si>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</si>
  <si>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</si>
  <si>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</si>
  <si>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</si>
  <si>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</si>
  <si>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</si>
  <si>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</si>
  <si>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</si>
  <si>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</si>
  <si>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</si>
  <si>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</si>
  <si>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</si>
  <si>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</si>
  <si>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</si>
  <si>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</si>
  <si>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</si>
  <si>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</si>
  <si>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</si>
  <si>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</si>
  <si>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</si>
  <si>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</si>
  <si>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</si>
  <si>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</si>
  <si>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</si>
  <si>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</si>
  <si>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</si>
  <si>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</si>
  <si>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</si>
  <si>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</si>
  <si>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</si>
  <si>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</si>
  <si>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</si>
  <si>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</si>
  <si>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</si>
  <si>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</si>
  <si>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</si>
  <si>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</si>
  <si>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</si>
  <si>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</si>
  <si>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</si>
  <si>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</si>
  <si>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</si>
  <si>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</si>
  <si>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</si>
  <si>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</si>
  <si>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</si>
  <si>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</si>
  <si>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</si>
  <si>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</si>
  <si>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</si>
  <si>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</si>
  <si>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</si>
  <si>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</si>
  <si>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</si>
  <si>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</si>
  <si>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</si>
  <si>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</si>
  <si>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</si>
  <si>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</si>
  <si>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</si>
  <si>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</si>
  <si>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</si>
  <si>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</si>
  <si>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</si>
  <si>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</si>
  <si>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</si>
  <si>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</si>
  <si>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</si>
  <si>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</si>
  <si>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</si>
  <si>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</si>
  <si>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</si>
  <si>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</si>
  <si>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</si>
  <si>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</si>
  <si>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</si>
  <si>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</si>
  <si>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</si>
  <si>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</si>
  <si>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</si>
  <si>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</si>
  <si>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</si>
  <si>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</si>
  <si>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</si>
  <si>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</si>
  <si>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</si>
  <si>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</si>
  <si>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</si>
  <si>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</si>
  <si>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</si>
  <si>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</si>
  <si>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</si>
  <si>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</si>
  <si>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</si>
  <si>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</si>
  <si>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</si>
  <si>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</si>
  <si>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</si>
  <si>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</si>
  <si>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</si>
  <si>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</si>
  <si>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</si>
  <si>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</si>
  <si>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</si>
  <si>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</si>
  <si>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</si>
  <si>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</si>
  <si>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</si>
  <si>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</si>
  <si>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</si>
  <si>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</si>
  <si>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</si>
  <si>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</si>
  <si>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</si>
  <si>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</si>
  <si>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</si>
  <si>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</si>
  <si>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</si>
  <si>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</si>
  <si>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</si>
  <si>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</si>
  <si>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</si>
  <si>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</si>
  <si>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</si>
  <si>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</si>
  <si>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</si>
  <si>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</si>
  <si>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</si>
  <si>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</si>
  <si>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</si>
  <si>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</si>
  <si>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</si>
  <si>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</si>
  <si>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</si>
  <si>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</si>
  <si>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</si>
  <si>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</si>
  <si>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</si>
  <si>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</si>
  <si>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</si>
  <si>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</si>
  <si>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</si>
  <si>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</si>
  <si>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</si>
  <si>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</si>
  <si>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</si>
  <si>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</si>
  <si>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</si>
  <si>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</si>
  <si>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</si>
  <si>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</si>
  <si>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</si>
  <si>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</si>
  <si>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</si>
  <si>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</si>
  <si>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</si>
  <si>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</si>
  <si>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</si>
  <si>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</si>
  <si>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</si>
  <si>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</si>
  <si>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</si>
  <si>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</si>
  <si>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</si>
  <si>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</si>
  <si>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</si>
  <si>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</si>
  <si>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</si>
  <si>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</si>
  <si>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</si>
  <si>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</si>
  <si>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</si>
  <si>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</si>
  <si>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</si>
  <si>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</si>
  <si>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</si>
  <si>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</si>
  <si>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</si>
  <si>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</si>
  <si>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</si>
  <si>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</si>
  <si>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</si>
  <si>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</si>
  <si>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</si>
  <si>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</si>
  <si>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</si>
  <si>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</si>
  <si>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</si>
  <si>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</si>
  <si>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</si>
  <si>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</si>
  <si>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</si>
  <si>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</si>
  <si>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</si>
  <si>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</si>
  <si>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</si>
  <si>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</si>
  <si>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</si>
  <si>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</si>
  <si>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</si>
  <si>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</si>
  <si>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</si>
  <si>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</si>
  <si>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</si>
  <si>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</si>
  <si>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</si>
  <si>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</si>
  <si>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</si>
  <si>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</si>
  <si>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</si>
  <si>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</si>
  <si>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</si>
  <si>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</si>
  <si>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</si>
  <si>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</si>
  <si>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</si>
  <si>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</si>
  <si>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</si>
  <si>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</si>
  <si>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</si>
  <si>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</si>
  <si>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</si>
  <si>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</si>
  <si>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</si>
  <si>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</si>
  <si>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</si>
  <si>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</si>
  <si>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</si>
  <si>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</si>
  <si>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</si>
  <si>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</si>
  <si>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</si>
  <si>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</si>
  <si>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</si>
  <si>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</si>
  <si>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</si>
  <si>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</si>
  <si>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</si>
  <si>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</si>
  <si>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</si>
  <si>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</si>
  <si>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</si>
  <si>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</si>
  <si>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</si>
  <si>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</si>
  <si>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</si>
  <si>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</si>
  <si>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</si>
  <si>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</si>
  <si>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</si>
  <si>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</si>
  <si>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</si>
  <si>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</si>
  <si>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</si>
  <si>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</si>
  <si>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</si>
  <si>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</si>
  <si>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</si>
  <si>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</si>
  <si>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</si>
  <si>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</si>
  <si>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</si>
  <si>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</si>
  <si>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</si>
  <si>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</si>
  <si>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</si>
  <si>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</si>
  <si>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</si>
  <si>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</si>
  <si>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</si>
  <si>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</si>
  <si>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</si>
  <si>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</si>
  <si>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</si>
  <si>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</si>
  <si>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</si>
  <si>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</si>
  <si>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</si>
  <si>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</si>
  <si>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</si>
  <si>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</si>
  <si>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</si>
  <si>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</si>
  <si>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</si>
  <si>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</si>
  <si>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</si>
  <si>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</si>
  <si>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</si>
  <si>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</si>
  <si>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</si>
  <si>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</si>
  <si>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</si>
  <si>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</si>
  <si>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</si>
  <si>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</si>
  <si>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</si>
  <si>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</si>
  <si>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</si>
  <si>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</si>
  <si>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</si>
  <si>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</si>
  <si>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</si>
  <si>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</si>
  <si>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</si>
  <si>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</si>
  <si>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</si>
  <si>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</si>
  <si>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</si>
  <si>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</si>
  <si>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</si>
  <si>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</si>
  <si>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</si>
  <si>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</si>
  <si>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</si>
  <si>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</si>
  <si>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</si>
  <si>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</si>
  <si>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</si>
  <si>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</si>
  <si>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</si>
  <si>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</si>
  <si>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</si>
  <si>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</si>
  <si>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</si>
  <si>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</si>
  <si>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</si>
  <si>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</si>
  <si>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</si>
  <si>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</si>
  <si>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</si>
  <si>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</si>
  <si>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</si>
  <si>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</si>
  <si>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</si>
  <si>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</si>
  <si>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</si>
  <si>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</si>
  <si>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</si>
  <si>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</si>
  <si>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</si>
  <si>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</si>
  <si>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</si>
  <si>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</si>
  <si>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</si>
  <si>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</si>
  <si>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</si>
  <si>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</si>
  <si>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</si>
  <si>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</si>
  <si>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</si>
  <si>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</si>
  <si>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</si>
  <si>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</si>
  <si>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</si>
  <si>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</si>
  <si>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</si>
  <si>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</si>
  <si>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</si>
  <si>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</si>
  <si>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</si>
  <si>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</si>
  <si>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</si>
  <si>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</si>
  <si>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</si>
  <si>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</si>
  <si>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</si>
  <si>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</si>
  <si>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</si>
  <si>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</si>
  <si>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</si>
  <si>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</si>
  <si>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</si>
  <si>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</si>
  <si>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</si>
  <si>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</si>
  <si>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</si>
  <si>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</si>
  <si>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</si>
  <si>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</si>
  <si>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</si>
  <si>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</si>
  <si>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</si>
  <si>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</si>
  <si>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</si>
  <si>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</si>
  <si>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</si>
  <si>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</si>
  <si>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</si>
  <si>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</si>
  <si>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</si>
  <si>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</si>
  <si>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</si>
  <si>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</si>
  <si>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</si>
  <si>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</si>
  <si>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</si>
  <si>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</si>
  <si>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</si>
  <si>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</si>
  <si>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</si>
  <si>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</si>
  <si>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</si>
  <si>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</si>
  <si>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</si>
  <si>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</si>
  <si>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</si>
  <si>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</si>
  <si>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</si>
  <si>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</si>
  <si>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</si>
  <si>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</si>
  <si>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</si>
  <si>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</si>
  <si>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</si>
  <si>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</si>
  <si>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</si>
  <si>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</si>
  <si>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</si>
  <si>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</si>
  <si>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</si>
  <si>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</si>
  <si>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</si>
  <si>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</si>
  <si>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</si>
  <si>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</si>
  <si>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</si>
  <si>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</si>
  <si>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</si>
  <si>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</si>
  <si>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</si>
  <si>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</si>
  <si>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</si>
  <si>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</si>
  <si>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</si>
  <si>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</si>
  <si>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</si>
  <si>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</si>
  <si>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</si>
  <si>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</si>
  <si>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</si>
  <si>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</si>
  <si>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</si>
  <si>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</si>
  <si>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</si>
  <si>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</si>
  <si>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</si>
  <si>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</si>
  <si>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</si>
  <si>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</si>
  <si>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</si>
  <si>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</si>
  <si>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</si>
  <si>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</si>
  <si>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</si>
  <si>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</si>
  <si>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</si>
  <si>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</si>
  <si>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</si>
  <si>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</si>
  <si>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</si>
  <si>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</si>
  <si>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</si>
  <si>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</si>
  <si>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</si>
  <si>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</si>
  <si>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</si>
  <si>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</si>
  <si>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</si>
  <si>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</si>
  <si>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</si>
  <si>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</si>
  <si>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</si>
  <si>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</si>
  <si>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</si>
  <si>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</si>
  <si>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</si>
  <si>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</si>
  <si>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</si>
  <si>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</si>
  <si>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</si>
  <si>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</si>
  <si>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</si>
  <si>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</si>
  <si>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</si>
  <si>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</si>
  <si>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</si>
  <si>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</si>
  <si>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</si>
  <si>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</si>
  <si>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</si>
  <si>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</si>
  <si>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</si>
  <si>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</si>
  <si>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</si>
  <si>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</si>
  <si>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</si>
  <si>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</si>
  <si>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</si>
  <si>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</si>
  <si>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</si>
  <si>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</si>
  <si>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</si>
  <si>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</si>
  <si>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</si>
  <si>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</si>
  <si>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</si>
  <si>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</si>
  <si>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</si>
  <si>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</si>
  <si>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</si>
  <si>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</si>
  <si>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</si>
  <si>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</si>
  <si>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</si>
  <si>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</si>
  <si>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</si>
  <si>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</si>
  <si>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</si>
  <si>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</si>
  <si>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</si>
  <si>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</si>
  <si>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</si>
  <si>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</si>
  <si>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</si>
  <si>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</si>
  <si>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</si>
  <si>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</si>
  <si>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</si>
  <si>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</si>
  <si>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</si>
  <si>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</si>
  <si>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</si>
  <si>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</si>
  <si>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</si>
  <si>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</si>
  <si>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</si>
  <si>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</si>
  <si>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</si>
  <si>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</si>
  <si>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</si>
  <si>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</si>
  <si>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</si>
  <si>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</si>
  <si>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</si>
  <si>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</si>
  <si>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</si>
  <si>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</si>
  <si>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</si>
  <si>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</si>
  <si>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</si>
  <si>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</si>
  <si>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</si>
  <si>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</si>
  <si>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</si>
  <si>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</si>
  <si>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</si>
  <si>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</si>
  <si>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</si>
  <si>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</si>
  <si>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</si>
  <si>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</si>
  <si>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</si>
  <si>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</si>
  <si>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</si>
  <si>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</si>
  <si>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</si>
  <si>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</si>
  <si>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</si>
  <si>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</si>
  <si>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</si>
  <si>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</si>
  <si>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</si>
  <si>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</si>
  <si>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</si>
  <si>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</si>
  <si>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</si>
  <si>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</si>
  <si>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</si>
  <si>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</si>
  <si>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</si>
  <si>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</si>
  <si>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</si>
  <si>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</si>
  <si>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</si>
  <si>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</si>
  <si>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</si>
  <si>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</si>
  <si>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</si>
  <si>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</si>
  <si>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</si>
  <si>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</si>
  <si>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</si>
  <si>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</si>
  <si>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</si>
  <si>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</si>
  <si>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</si>
  <si>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</si>
  <si>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</si>
  <si>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</si>
  <si>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</si>
  <si>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</si>
  <si>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</si>
  <si>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</si>
  <si>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</si>
  <si>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</si>
  <si>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</si>
  <si>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</si>
  <si>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</si>
  <si>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</si>
  <si>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</si>
  <si>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</si>
  <si>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</si>
  <si>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</si>
  <si>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</si>
  <si>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</si>
  <si>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</si>
  <si>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</si>
  <si>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</si>
  <si>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</si>
  <si>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</si>
  <si>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</si>
  <si>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</si>
  <si>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</si>
  <si>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</si>
  <si>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</si>
  <si>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</si>
  <si>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</si>
  <si>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</si>
  <si>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</si>
  <si>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</si>
  <si>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</si>
  <si>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</si>
  <si>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</si>
  <si>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</si>
  <si>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</si>
  <si>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</si>
  <si>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</si>
  <si>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</si>
  <si>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</si>
  <si>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</si>
  <si>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</si>
  <si>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</si>
  <si>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</si>
  <si>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</si>
  <si>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</si>
  <si>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</si>
  <si>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</si>
  <si>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</si>
  <si>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</si>
  <si>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</si>
  <si>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</si>
  <si>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</si>
  <si>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</si>
  <si>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</si>
  <si>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</si>
  <si>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</si>
  <si>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</si>
  <si>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</si>
  <si>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</si>
  <si>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</si>
  <si>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</si>
  <si>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</si>
  <si>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</si>
  <si>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</si>
  <si>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</si>
  <si>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</si>
  <si>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</si>
  <si>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</si>
  <si>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</si>
  <si>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</si>
  <si>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</si>
  <si>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</si>
  <si>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</si>
  <si>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</si>
  <si>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</si>
  <si>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</si>
  <si>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</si>
  <si>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</si>
  <si>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</si>
  <si>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</si>
  <si>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</si>
  <si>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</si>
  <si>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</si>
  <si>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</si>
  <si>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</si>
  <si>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</si>
  <si>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</si>
  <si>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</si>
  <si>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</si>
  <si>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</si>
  <si>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</si>
  <si>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</si>
  <si>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</si>
  <si>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</si>
  <si>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</si>
  <si>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</si>
  <si>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</si>
  <si>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</si>
  <si>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</si>
  <si>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</si>
  <si>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</si>
  <si>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</si>
  <si>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</si>
  <si>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</si>
  <si>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</si>
  <si>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</si>
  <si>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</si>
  <si>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</si>
  <si>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</si>
  <si>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</si>
  <si>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</si>
  <si>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</si>
  <si>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</si>
  <si>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</si>
  <si>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</si>
  <si>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</si>
  <si>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</si>
  <si>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</si>
  <si>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</si>
  <si>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</si>
  <si>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</si>
  <si>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</si>
  <si>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</si>
  <si>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</si>
  <si>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</si>
  <si>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</si>
  <si>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</si>
  <si>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</si>
  <si>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</si>
  <si>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</si>
  <si>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</si>
  <si>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</si>
  <si>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</si>
  <si>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</si>
  <si>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</si>
  <si>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</si>
  <si>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</si>
  <si>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</si>
  <si>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</si>
  <si>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</si>
  <si>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</si>
  <si>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</si>
  <si>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</si>
  <si>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</si>
  <si>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</si>
  <si>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</si>
  <si>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</si>
  <si>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</si>
  <si>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</si>
  <si>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</si>
  <si>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</si>
  <si>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</si>
  <si>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</si>
  <si>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</si>
  <si>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</si>
  <si>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</si>
  <si>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</si>
  <si>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</si>
  <si>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</si>
  <si>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</si>
  <si>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</si>
  <si>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</si>
  <si>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</si>
  <si>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</si>
  <si>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</si>
  <si>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</si>
  <si>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</si>
  <si>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</si>
  <si>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</si>
  <si>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</si>
  <si>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</si>
  <si>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</si>
  <si>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</si>
  <si>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</si>
  <si>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</si>
  <si>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</si>
  <si>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</si>
  <si>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</si>
  <si>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</si>
  <si>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</si>
  <si>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</si>
  <si>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</si>
  <si>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</si>
  <si>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</si>
  <si>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</si>
  <si>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</si>
  <si>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</si>
  <si>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</si>
  <si>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</si>
  <si>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</si>
  <si>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</si>
  <si>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</si>
  <si>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</si>
  <si>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</si>
  <si>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</si>
  <si>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</si>
  <si>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</si>
  <si>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</si>
  <si>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</si>
  <si>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</si>
  <si>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</si>
  <si>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</si>
  <si>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</si>
  <si>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</si>
  <si>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</si>
  <si>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</si>
  <si>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</si>
  <si>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</si>
  <si>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</si>
  <si>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</si>
  <si>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</si>
  <si>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</si>
  <si>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</si>
  <si>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</si>
  <si>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</si>
  <si>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</si>
  <si>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</si>
  <si>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</si>
  <si>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</si>
  <si>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</si>
  <si>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</si>
  <si>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</si>
  <si>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</si>
  <si>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</si>
  <si>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</si>
  <si>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</si>
  <si>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</si>
  <si>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</si>
  <si>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</si>
  <si>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</si>
  <si>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</si>
  <si>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</si>
  <si>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</si>
  <si>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</si>
  <si>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</si>
  <si>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</si>
  <si>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</si>
  <si>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</si>
  <si>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</si>
  <si>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</si>
  <si>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</si>
  <si>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</si>
  <si>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</si>
  <si>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</si>
  <si>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</si>
  <si>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</si>
  <si>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</si>
  <si>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</si>
  <si>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</si>
  <si>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</si>
  <si>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</si>
  <si>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</si>
  <si>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</si>
  <si>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</si>
  <si>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</si>
  <si>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</si>
  <si>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</si>
  <si>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</si>
  <si>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</si>
  <si>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</si>
  <si>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</si>
  <si>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</si>
  <si>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</si>
  <si>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</si>
  <si>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</si>
  <si>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</si>
  <si>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</si>
  <si>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</si>
  <si>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</si>
  <si>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</si>
  <si>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</si>
  <si>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</si>
  <si>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</si>
  <si>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</si>
  <si>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</si>
  <si>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</si>
  <si>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</si>
  <si>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</si>
  <si>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</si>
  <si>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</si>
  <si>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</si>
  <si>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</si>
  <si>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</si>
  <si>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</si>
  <si>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</si>
  <si>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</si>
  <si>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</si>
  <si>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</si>
  <si>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</si>
  <si>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</si>
  <si>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</si>
  <si>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</si>
  <si>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</si>
  <si>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</si>
  <si>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</si>
  <si>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</si>
  <si>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</si>
  <si>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</si>
  <si>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</si>
  <si>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</si>
  <si>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</si>
  <si>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</si>
  <si>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</si>
  <si>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</si>
  <si>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</si>
  <si>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</si>
  <si>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</si>
  <si>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</si>
  <si>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</si>
  <si>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</si>
  <si>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</si>
  <si>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</si>
  <si>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</si>
  <si>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</si>
  <si>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</si>
  <si>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</si>
  <si>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</si>
  <si>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</si>
  <si>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</si>
  <si>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</si>
  <si>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</si>
  <si>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</si>
  <si>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</si>
  <si>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</si>
  <si>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</si>
  <si>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</si>
  <si>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</si>
  <si>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</si>
  <si>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</si>
  <si>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</si>
  <si>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</si>
  <si>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</si>
  <si>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</si>
  <si>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</si>
  <si>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</si>
  <si>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</si>
  <si>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</si>
  <si>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</si>
  <si>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</si>
  <si>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</si>
  <si>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</si>
  <si>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</si>
  <si>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</si>
  <si>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</si>
  <si>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</si>
  <si>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</si>
  <si>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</si>
  <si>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</si>
  <si>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</si>
  <si>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</si>
  <si>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</si>
  <si>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</si>
  <si>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</si>
  <si>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</si>
  <si>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</si>
  <si>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</si>
  <si>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</si>
  <si>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</si>
  <si>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</si>
  <si>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</si>
  <si>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</si>
  <si>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</si>
  <si>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</si>
  <si>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</si>
  <si>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</si>
  <si>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</si>
  <si>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</si>
  <si>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</si>
  <si>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</si>
  <si>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</si>
  <si>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</si>
  <si>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</si>
  <si>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</si>
  <si>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</si>
  <si>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</si>
  <si>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</si>
  <si>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</si>
  <si>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</si>
  <si>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</si>
  <si>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</si>
  <si>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</si>
  <si>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</si>
  <si>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</si>
  <si>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</si>
  <si>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</si>
  <si>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</si>
  <si>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</si>
  <si>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</si>
  <si>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</si>
  <si>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</si>
  <si>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</si>
  <si>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</si>
  <si>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</si>
  <si>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</si>
  <si>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</si>
  <si>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</si>
  <si>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</si>
  <si>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</si>
  <si>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</si>
  <si>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</si>
  <si>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</si>
  <si>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</si>
  <si>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</si>
  <si>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</si>
  <si>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</si>
  <si>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</si>
  <si>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</si>
  <si>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</si>
  <si>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</si>
  <si>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</si>
  <si>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</si>
  <si>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</si>
  <si>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</si>
  <si>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</si>
  <si>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</si>
  <si>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</si>
  <si>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</si>
  <si>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</si>
  <si>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</si>
  <si>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</si>
  <si>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</si>
  <si>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</si>
  <si>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</si>
  <si>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</si>
  <si>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</si>
  <si>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</si>
  <si>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</si>
  <si>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</si>
  <si>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</si>
  <si>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</si>
  <si>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</si>
  <si>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</si>
  <si>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</si>
  <si>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</si>
  <si>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</si>
  <si>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</si>
  <si>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</si>
  <si>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</si>
  <si>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</si>
  <si>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</si>
  <si>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</si>
  <si>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</si>
  <si>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</si>
  <si>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</si>
  <si>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</si>
  <si>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</si>
  <si>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</si>
  <si>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</si>
  <si>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</si>
  <si>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</si>
  <si>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</si>
  <si>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</si>
  <si>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</si>
  <si>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</si>
  <si>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</si>
  <si>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</si>
  <si>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</si>
  <si>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</si>
  <si>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</si>
  <si>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</si>
  <si>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</si>
  <si>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</si>
  <si>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</si>
  <si>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</si>
  <si>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</si>
  <si>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</si>
  <si>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</si>
  <si>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</si>
  <si>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</si>
  <si>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</si>
  <si>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</si>
  <si>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</si>
  <si>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</si>
  <si>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</si>
  <si>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</si>
  <si>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</si>
  <si>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</si>
  <si>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</si>
  <si>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</si>
  <si>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</si>
  <si>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</si>
  <si>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</si>
  <si>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</si>
  <si>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</si>
  <si>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</si>
  <si>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</si>
  <si>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</si>
  <si>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</si>
  <si>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</si>
  <si>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</si>
  <si>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</si>
  <si>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</si>
  <si>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</si>
  <si>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</si>
  <si>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</si>
  <si>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</si>
  <si>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</si>
  <si>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</si>
  <si>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</si>
  <si>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</si>
  <si>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</si>
  <si>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</si>
  <si>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</si>
  <si>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</si>
  <si>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</si>
  <si>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</si>
  <si>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</si>
  <si>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</si>
  <si>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</si>
  <si>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</si>
  <si>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</si>
  <si>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</si>
  <si>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</si>
  <si>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</si>
  <si>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</si>
  <si>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</si>
  <si>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</si>
  <si>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</si>
  <si>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</si>
  <si>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</si>
  <si>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</si>
  <si>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</si>
  <si>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</si>
  <si>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</si>
  <si>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</si>
  <si>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</si>
  <si>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</si>
  <si>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</si>
  <si>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</si>
  <si>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</si>
  <si>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</si>
  <si>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</si>
  <si>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</si>
  <si>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</si>
  <si>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</si>
  <si>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</si>
  <si>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</si>
  <si>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</si>
  <si>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</si>
  <si>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</si>
  <si>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</si>
  <si>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</si>
  <si>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</si>
  <si>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</si>
  <si>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</si>
  <si>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</si>
  <si>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</si>
  <si>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</si>
  <si>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</si>
  <si>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</si>
  <si>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</si>
  <si>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</si>
  <si>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</si>
  <si>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</si>
  <si>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</si>
  <si>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</si>
  <si>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</si>
  <si>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</si>
  <si>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</si>
  <si>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</si>
  <si>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</si>
  <si>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</si>
  <si>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</si>
  <si>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</si>
  <si>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</si>
  <si>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</si>
  <si>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</si>
  <si>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</si>
  <si>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</si>
  <si>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</si>
  <si>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</si>
  <si>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</si>
  <si>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</si>
  <si>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</si>
  <si>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</si>
  <si>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</si>
  <si>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</si>
  <si>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</si>
  <si>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</si>
  <si>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</si>
  <si>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</si>
  <si>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</si>
  <si>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</si>
  <si>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</si>
  <si>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</si>
  <si>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</si>
  <si>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</si>
  <si>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</si>
  <si>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</si>
  <si>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</si>
  <si>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</si>
  <si>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</si>
  <si>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</si>
  <si>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</si>
  <si>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</si>
  <si>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</si>
  <si>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</si>
  <si>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</si>
  <si>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</si>
  <si>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</si>
  <si>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</si>
  <si>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</si>
  <si>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</si>
  <si>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</si>
  <si>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</si>
  <si>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</si>
  <si>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</si>
  <si>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</si>
  <si>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</si>
  <si>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</si>
  <si>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</si>
  <si>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</si>
  <si>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</si>
  <si>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</si>
  <si>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</si>
  <si>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</si>
  <si>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</si>
  <si>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</si>
  <si>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</si>
  <si>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</si>
  <si>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</si>
  <si>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</si>
  <si>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</si>
  <si>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</si>
  <si>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</si>
  <si>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</si>
  <si>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</si>
  <si>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</si>
  <si>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</si>
  <si>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</si>
  <si>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</si>
  <si>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</si>
  <si>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</si>
  <si>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</si>
  <si>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</si>
  <si>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</si>
  <si>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</si>
  <si>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</si>
  <si>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</si>
  <si>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</si>
  <si>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</si>
  <si>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</si>
  <si>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</si>
  <si>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</si>
  <si>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</si>
  <si>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</si>
  <si>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</si>
  <si>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</si>
  <si>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</si>
  <si>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</si>
  <si>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</si>
  <si>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</si>
  <si>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</si>
  <si>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</si>
  <si>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</si>
  <si>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</si>
  <si>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</si>
  <si>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</si>
  <si>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</si>
  <si>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</si>
  <si>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</si>
  <si>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</si>
  <si>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</si>
  <si>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</si>
  <si>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</si>
  <si>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</si>
  <si>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</si>
  <si>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</si>
  <si>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</si>
  <si>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</si>
  <si>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</si>
  <si>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</si>
  <si>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</si>
  <si>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</si>
  <si>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</si>
  <si>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</si>
  <si>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</si>
  <si>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</si>
  <si>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</si>
  <si>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</si>
  <si>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</si>
  <si>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</si>
  <si>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</si>
  <si>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</si>
  <si>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</si>
  <si>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</si>
  <si>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</si>
  <si>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</si>
  <si>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</si>
  <si>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</si>
  <si>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</si>
  <si>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</si>
  <si>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</si>
  <si>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</si>
  <si>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</si>
  <si>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</si>
  <si>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</si>
  <si>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</si>
  <si>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</si>
  <si>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</si>
  <si>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</si>
  <si>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</si>
  <si>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</si>
  <si>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</si>
  <si>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</si>
  <si>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</si>
  <si>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</si>
  <si>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</si>
  <si>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</si>
  <si>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</si>
  <si>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</si>
  <si>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</si>
  <si>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</si>
  <si>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</si>
  <si>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</si>
  <si>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</si>
  <si>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</si>
  <si>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</si>
  <si>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</si>
  <si>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</si>
  <si>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</si>
  <si>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</si>
  <si>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</si>
  <si>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</si>
  <si>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</si>
  <si>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</si>
  <si>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</si>
  <si>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</si>
  <si>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</si>
  <si>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</si>
  <si>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</si>
  <si>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</si>
  <si>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</si>
  <si>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</si>
  <si>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</si>
  <si>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</si>
  <si>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</si>
  <si>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</si>
  <si>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</si>
  <si>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</si>
  <si>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</si>
  <si>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</si>
  <si>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</si>
  <si>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</si>
  <si>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</si>
  <si>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</si>
  <si>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</si>
  <si>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</si>
  <si>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</si>
  <si>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</si>
  <si>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</si>
  <si>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</si>
  <si>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</si>
  <si>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</si>
  <si>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</si>
  <si>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</si>
  <si>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</si>
  <si>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</si>
  <si>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</si>
  <si>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</si>
  <si>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</si>
  <si>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</si>
  <si>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</si>
  <si>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</si>
  <si>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</si>
  <si>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</si>
  <si>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</si>
  <si>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</si>
  <si>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</si>
  <si>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</si>
  <si>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</si>
  <si>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</si>
  <si>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</si>
  <si>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</si>
  <si>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</si>
  <si>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</si>
  <si>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</si>
  <si>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</si>
  <si>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</si>
  <si>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</si>
  <si>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</si>
  <si>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</si>
  <si>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</si>
  <si>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</si>
  <si>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</si>
  <si>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</si>
  <si>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</si>
  <si>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</si>
  <si>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</si>
  <si>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</si>
  <si>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</si>
  <si>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</si>
  <si>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</si>
  <si>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</si>
  <si>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</si>
  <si>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</si>
  <si>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</si>
  <si>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</si>
  <si>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</si>
  <si>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</si>
  <si>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</si>
  <si>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</si>
  <si>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</si>
  <si>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</si>
  <si>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</si>
  <si>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</si>
  <si>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</si>
  <si>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</si>
  <si>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</si>
  <si>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</si>
  <si>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</si>
  <si>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</si>
  <si>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</si>
  <si>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</si>
  <si>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</si>
  <si>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</si>
  <si>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</si>
  <si>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</si>
  <si>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</si>
  <si>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</si>
  <si>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</si>
  <si>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</si>
  <si>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</si>
  <si>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</si>
  <si>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</si>
  <si>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</si>
  <si>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</si>
  <si>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</si>
  <si>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</si>
  <si>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</si>
  <si>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</si>
  <si>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</si>
  <si>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</si>
  <si>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</si>
  <si>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</si>
  <si>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</si>
  <si>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</si>
  <si>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</si>
  <si>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</si>
  <si>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</si>
  <si>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</si>
  <si>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</si>
  <si>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</si>
  <si>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</si>
  <si>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</si>
  <si>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</si>
  <si>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</si>
  <si>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</si>
  <si>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</si>
  <si>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</si>
  <si>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</si>
  <si>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</si>
  <si>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</si>
  <si>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</si>
  <si>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</si>
  <si>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</si>
  <si>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</si>
  <si>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</si>
  <si>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</si>
  <si>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</si>
  <si>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</si>
  <si>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</si>
  <si>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</si>
  <si>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</si>
  <si>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</si>
  <si>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</si>
  <si>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</si>
  <si>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</si>
  <si>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</si>
  <si>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</si>
  <si>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</si>
  <si>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</si>
  <si>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</si>
  <si>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</si>
  <si>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</si>
  <si>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</si>
  <si>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</si>
  <si>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</si>
  <si>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</si>
  <si>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</si>
  <si>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</si>
  <si>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</si>
  <si>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</si>
  <si>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</si>
  <si>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</si>
  <si>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</si>
  <si>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</si>
  <si>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</si>
  <si>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</si>
  <si>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</si>
  <si>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</si>
  <si>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</si>
  <si>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</si>
  <si>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</si>
  <si>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</si>
  <si>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</si>
  <si>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</si>
  <si>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</si>
  <si>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</si>
  <si>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</si>
  <si>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</si>
  <si>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</si>
  <si>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</si>
  <si>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</si>
  <si>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</si>
  <si>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</si>
  <si>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</si>
  <si>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</si>
  <si>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</si>
  <si>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</si>
  <si>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</si>
  <si>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</si>
  <si>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</si>
  <si>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</si>
  <si>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</si>
  <si>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</si>
  <si>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</si>
  <si>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</si>
  <si>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</si>
  <si>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</si>
  <si>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</si>
  <si>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</si>
  <si>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</si>
  <si>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</si>
  <si>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</si>
  <si>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</si>
  <si>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</si>
  <si>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</si>
  <si>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</si>
  <si>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</si>
  <si>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</si>
  <si>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</si>
  <si>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</si>
  <si>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</si>
  <si>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</si>
  <si>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</si>
  <si>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</si>
  <si>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</si>
  <si>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</si>
  <si>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</si>
  <si>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</si>
  <si>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</si>
  <si>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</si>
  <si>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</si>
  <si>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</si>
  <si>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</si>
  <si>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</si>
  <si>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</si>
  <si>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</si>
  <si>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</si>
  <si>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</si>
  <si>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</si>
  <si>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</si>
  <si>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</si>
  <si>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</si>
  <si>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</si>
  <si>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</si>
  <si>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</si>
  <si>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</si>
  <si>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</si>
  <si>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</si>
  <si>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</si>
  <si>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</si>
  <si>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</si>
  <si>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</si>
  <si>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</si>
  <si>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</si>
  <si>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</si>
  <si>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</si>
  <si>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</si>
  <si>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</si>
  <si>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</si>
  <si>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</si>
  <si>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</si>
  <si>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</si>
  <si>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</si>
  <si>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</si>
  <si>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</si>
  <si>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</si>
  <si>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</si>
  <si>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</si>
  <si>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</si>
  <si>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</si>
  <si>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</si>
  <si>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</si>
  <si>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</si>
  <si>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</si>
  <si>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</si>
  <si>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</si>
  <si>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</si>
  <si>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</si>
  <si>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</si>
  <si>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</si>
  <si>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</si>
  <si>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</si>
  <si>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</si>
  <si>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</si>
  <si>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</si>
  <si>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</si>
  <si>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</si>
  <si>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</si>
  <si>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</si>
  <si>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</si>
  <si>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</si>
  <si>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</si>
  <si>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</si>
  <si>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</si>
  <si>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</si>
  <si>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</si>
  <si>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</si>
  <si>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</si>
  <si>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</si>
  <si>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</si>
  <si>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</si>
  <si>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</si>
  <si>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</si>
  <si>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</si>
  <si>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</si>
  <si>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</si>
  <si>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</si>
  <si>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</si>
  <si>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</si>
  <si>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</si>
  <si>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</si>
  <si>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</si>
  <si>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</si>
  <si>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</si>
  <si>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</si>
  <si>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</si>
  <si>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</si>
  <si>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</si>
  <si>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</si>
  <si>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</si>
  <si>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</si>
  <si>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</si>
  <si>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</si>
  <si>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</si>
  <si>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</si>
  <si>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</si>
  <si>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</si>
  <si>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</si>
  <si>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</si>
  <si>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</si>
  <si>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</si>
  <si>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</si>
  <si>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</si>
  <si>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</si>
  <si>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</si>
  <si>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</si>
  <si>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</si>
  <si>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</si>
  <si>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</si>
  <si>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</si>
  <si>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</si>
  <si>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</si>
  <si>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</si>
  <si>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</si>
  <si>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</si>
  <si>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</si>
  <si>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</si>
  <si>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</si>
  <si>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</si>
  <si>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</si>
  <si>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</si>
  <si>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</si>
  <si>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</si>
  <si>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</si>
  <si>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</si>
  <si>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</si>
  <si>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</si>
  <si>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</si>
  <si>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</si>
  <si>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</si>
  <si>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</si>
  <si>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</si>
  <si>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</si>
  <si>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</si>
  <si>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</si>
  <si>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</si>
  <si>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</si>
  <si>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</si>
  <si>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</si>
  <si>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</si>
  <si>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</si>
  <si>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</si>
  <si>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</si>
  <si>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</si>
  <si>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</si>
  <si>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</si>
  <si>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</si>
  <si>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</si>
  <si>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</si>
  <si>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</si>
  <si>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</si>
  <si>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</si>
  <si>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</si>
  <si>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</si>
  <si>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</si>
  <si>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</si>
  <si>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</si>
  <si>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</si>
  <si>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</si>
  <si>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</si>
  <si>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</si>
  <si>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</si>
  <si>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</si>
  <si>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</si>
  <si>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</si>
  <si>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</si>
  <si>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</si>
  <si>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</si>
  <si>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</si>
  <si>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</si>
  <si>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</si>
  <si>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</si>
  <si>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</si>
  <si>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</si>
  <si>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</si>
  <si>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</si>
  <si>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</si>
  <si>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</si>
  <si>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</si>
  <si>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</si>
  <si>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</si>
  <si>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</si>
  <si>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</si>
  <si>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</si>
  <si>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</si>
  <si>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</si>
  <si>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</si>
  <si>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</si>
  <si>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</si>
  <si>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</si>
  <si>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</si>
  <si>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</si>
  <si>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</si>
  <si>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</si>
  <si>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</si>
  <si>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</si>
  <si>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</si>
  <si>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</si>
  <si>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</si>
  <si>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</si>
  <si>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</si>
  <si>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</si>
  <si>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</si>
  <si>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</si>
  <si>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</si>
  <si>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</si>
  <si>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</si>
  <si>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</si>
  <si>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</si>
  <si>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</si>
  <si>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</si>
  <si>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</si>
  <si>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</si>
  <si>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</si>
  <si>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</si>
  <si>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</si>
  <si>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</si>
  <si>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</si>
  <si>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</si>
  <si>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</si>
  <si>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</si>
  <si>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</si>
  <si>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</si>
  <si>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</si>
  <si>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</si>
  <si>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</si>
  <si>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</si>
  <si>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</si>
  <si>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</si>
  <si>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</si>
  <si>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</si>
  <si>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</si>
  <si>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</si>
  <si>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</si>
  <si>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</si>
  <si>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</si>
  <si>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</si>
  <si>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</si>
  <si>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</si>
  <si>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</si>
  <si>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</si>
  <si>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</si>
  <si>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</si>
  <si>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</si>
  <si>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</si>
  <si>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</si>
  <si>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</si>
  <si>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</si>
  <si>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</si>
  <si>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</si>
  <si>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</si>
  <si>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</si>
  <si>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</si>
  <si>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</si>
  <si>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</si>
  <si>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</si>
  <si>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</si>
  <si>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</si>
  <si>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</si>
  <si>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</si>
  <si>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</si>
  <si>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</si>
  <si>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</si>
  <si>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</si>
  <si>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</si>
  <si>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</si>
  <si>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</si>
  <si>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</si>
  <si>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</si>
  <si>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</si>
  <si>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</si>
  <si>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</si>
  <si>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</si>
  <si>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</si>
  <si>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</si>
  <si>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</si>
  <si>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</si>
  <si>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</si>
  <si>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</si>
  <si>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</si>
  <si>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</si>
  <si>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</si>
  <si>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</si>
  <si>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</si>
  <si>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</si>
  <si>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</si>
  <si>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</si>
  <si>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</si>
  <si>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</si>
  <si>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</si>
  <si>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</si>
  <si>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</si>
  <si>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</si>
  <si>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</si>
  <si>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</si>
  <si>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</si>
  <si>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</si>
  <si>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</si>
  <si>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</si>
  <si>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</si>
  <si>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</si>
  <si>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</si>
  <si>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</si>
  <si>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</si>
  <si>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</si>
  <si>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</si>
  <si>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</si>
  <si>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</si>
  <si>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</si>
  <si>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</si>
  <si>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</si>
  <si>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</si>
  <si>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</si>
  <si>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</si>
  <si>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</si>
  <si>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</si>
  <si>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</si>
  <si>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</si>
  <si>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</si>
  <si>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</si>
  <si>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</si>
  <si>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</si>
  <si>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</si>
  <si>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</si>
  <si>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</si>
  <si>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</si>
  <si>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</si>
  <si>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</si>
  <si>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</si>
  <si>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</si>
  <si>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</si>
  <si>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</si>
  <si>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</si>
  <si>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</si>
  <si>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</si>
  <si>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</si>
  <si>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</si>
  <si>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</si>
  <si>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</si>
  <si>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</si>
  <si>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</si>
  <si>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</si>
  <si>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</si>
  <si>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</si>
  <si>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</si>
  <si>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</si>
  <si>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</si>
  <si>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</si>
  <si>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</si>
  <si>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</si>
  <si>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</si>
  <si>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</si>
  <si>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</si>
  <si>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</si>
  <si>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</si>
  <si>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</si>
  <si>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</si>
  <si>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</si>
  <si>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</si>
  <si>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</si>
  <si>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</si>
  <si>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</si>
  <si>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</si>
  <si>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</si>
  <si>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</si>
  <si>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</si>
  <si>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</si>
  <si>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</si>
  <si>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</si>
  <si>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</si>
  <si>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</si>
  <si>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</si>
  <si>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</si>
  <si>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</si>
  <si>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</si>
  <si>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</si>
  <si>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</si>
  <si>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</si>
  <si>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</si>
  <si>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</si>
  <si>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</si>
  <si>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</si>
  <si>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</si>
  <si>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</si>
  <si>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</si>
  <si>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</si>
  <si>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</si>
  <si>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</si>
  <si>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</si>
  <si>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</si>
  <si>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</si>
  <si>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</si>
  <si>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</si>
  <si>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</si>
  <si>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</si>
  <si>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</si>
  <si>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</si>
  <si>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</si>
  <si>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</si>
  <si>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</si>
  <si>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</si>
  <si>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</si>
  <si>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</si>
  <si>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</si>
  <si>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</si>
  <si>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</si>
  <si>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</si>
  <si>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</si>
  <si>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</si>
  <si>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</si>
  <si>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</si>
  <si>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</si>
  <si>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</si>
  <si>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</si>
  <si>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</si>
  <si>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</si>
  <si>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</si>
  <si>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</si>
  <si>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</si>
  <si>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</si>
  <si>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</si>
  <si>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</si>
  <si>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</si>
  <si>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</si>
  <si>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</si>
  <si>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</si>
  <si>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</si>
  <si>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</si>
  <si>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</si>
  <si>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</si>
  <si>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</si>
  <si>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</si>
  <si>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</si>
  <si>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</si>
  <si>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</si>
  <si>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</si>
  <si>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</si>
  <si>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</si>
  <si>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</si>
  <si>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</si>
  <si>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</si>
  <si>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</si>
  <si>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</si>
  <si>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</si>
  <si>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</si>
  <si>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</si>
  <si>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</si>
  <si>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</si>
  <si>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</si>
  <si>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</si>
  <si>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</si>
  <si>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</si>
  <si>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</si>
  <si>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</si>
  <si>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</si>
  <si>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</si>
  <si>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</si>
  <si>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</si>
  <si>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</si>
  <si>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</si>
  <si>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</si>
  <si>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</si>
  <si>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</si>
  <si>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</si>
  <si>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</si>
  <si>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</si>
  <si>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</si>
  <si>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</si>
  <si>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</si>
  <si>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</si>
  <si>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</si>
  <si>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</si>
  <si>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</si>
  <si>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</si>
  <si>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</si>
  <si>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</si>
  <si>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</si>
  <si>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</si>
  <si>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</si>
  <si>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</si>
  <si>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</si>
  <si>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</si>
  <si>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</si>
  <si>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</si>
  <si>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</si>
  <si>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</si>
  <si>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</si>
  <si>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</si>
  <si>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</si>
  <si>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</si>
  <si>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</si>
  <si>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</si>
  <si>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</si>
  <si>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</si>
  <si>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</si>
  <si>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</si>
  <si>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</si>
  <si>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</si>
  <si>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</si>
  <si>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</si>
  <si>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</si>
  <si>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</si>
  <si>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</si>
  <si>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</si>
  <si>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</si>
  <si>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</si>
  <si>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</si>
  <si>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</si>
  <si>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</si>
  <si>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</si>
  <si>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</si>
  <si>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</si>
  <si>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</si>
  <si>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</si>
  <si>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</si>
  <si>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</si>
  <si>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</si>
  <si>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</si>
  <si>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</si>
  <si>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</si>
  <si>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</si>
  <si>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</si>
  <si>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</si>
  <si>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</si>
  <si>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</si>
  <si>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</si>
  <si>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</si>
  <si>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</si>
  <si>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</si>
  <si>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</si>
  <si>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</si>
  <si>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</si>
  <si>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</si>
  <si>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</si>
  <si>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</si>
  <si>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</si>
  <si>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</si>
  <si>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</si>
  <si>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</si>
  <si>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</si>
  <si>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</si>
  <si>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</si>
  <si>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</si>
  <si>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</si>
  <si>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</si>
  <si>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</si>
  <si>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</si>
  <si>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</si>
  <si>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</si>
  <si>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</si>
  <si>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</si>
  <si>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</si>
  <si>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</si>
  <si>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</si>
  <si>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</si>
  <si>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</si>
  <si>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</si>
  <si>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</si>
  <si>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</si>
  <si>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</si>
  <si>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</si>
  <si>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</si>
  <si>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</si>
  <si>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</si>
  <si>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</si>
  <si>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</si>
  <si>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</si>
  <si>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</si>
  <si>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</si>
  <si>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</si>
  <si>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</si>
  <si>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</si>
  <si>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</si>
  <si>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</si>
  <si>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</si>
  <si>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</si>
  <si>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</si>
  <si>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</si>
  <si>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</si>
  <si>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</si>
  <si>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</si>
  <si>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</si>
  <si>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</si>
  <si>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</si>
  <si>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</si>
  <si>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</si>
  <si>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</si>
  <si>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</si>
  <si>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</si>
  <si>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</si>
  <si>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</si>
  <si>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</si>
  <si>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</si>
  <si>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</si>
  <si>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</si>
  <si>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</si>
  <si>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</si>
  <si>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</si>
  <si>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</si>
  <si>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</si>
  <si>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</si>
  <si>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</si>
  <si>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</si>
  <si>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</si>
  <si>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</si>
  <si>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</si>
  <si>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</si>
  <si>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</si>
  <si>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</si>
  <si>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</si>
  <si>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</si>
  <si>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</si>
  <si>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</si>
  <si>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</si>
  <si>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</si>
  <si>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</si>
  <si>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</si>
  <si>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</si>
  <si>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</si>
  <si>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</si>
  <si>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</si>
  <si>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</si>
  <si>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</si>
  <si>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</si>
  <si>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</si>
  <si>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</si>
  <si>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</si>
  <si>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</si>
  <si>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</si>
  <si>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</si>
  <si>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</si>
  <si>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</si>
  <si>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</si>
  <si>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</si>
  <si>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</si>
  <si>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</si>
  <si>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</si>
  <si>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</si>
  <si>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</si>
  <si>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</si>
  <si>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</si>
  <si>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</si>
  <si>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</si>
  <si>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</si>
  <si>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</si>
  <si>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</si>
  <si>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</si>
  <si>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</si>
  <si>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</si>
  <si>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</si>
  <si>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</si>
  <si>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</si>
  <si>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</si>
  <si>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</si>
  <si>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</si>
  <si>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</si>
  <si>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</si>
  <si>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</si>
  <si>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</si>
  <si>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</si>
  <si>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</si>
  <si>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</si>
  <si>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</si>
  <si>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</si>
  <si>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</si>
  <si>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</si>
  <si>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</si>
  <si>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</si>
  <si>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</si>
  <si>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</si>
  <si>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</si>
  <si>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</si>
  <si>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</si>
  <si>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</si>
  <si>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</si>
  <si>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</si>
  <si>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</si>
  <si>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</si>
  <si>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</si>
  <si>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</si>
  <si>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</si>
  <si>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</si>
  <si>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</si>
  <si>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</si>
  <si>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</si>
  <si>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</si>
  <si>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</si>
  <si>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</si>
  <si>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</si>
  <si>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</si>
  <si>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</si>
  <si>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</si>
  <si>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</si>
  <si>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</si>
  <si>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</si>
  <si>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</si>
  <si>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</si>
  <si>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</si>
  <si>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</si>
  <si>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</si>
  <si>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</si>
  <si>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</si>
  <si>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</si>
  <si>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</si>
  <si>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</si>
  <si>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</si>
  <si>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</si>
  <si>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</si>
  <si>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</si>
  <si>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</si>
  <si>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</si>
  <si>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</si>
  <si>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</si>
  <si>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</si>
  <si>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</si>
  <si>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</si>
  <si>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</si>
  <si>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</si>
  <si>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</si>
  <si>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</si>
  <si>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</si>
  <si>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</si>
  <si>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</si>
  <si>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</si>
  <si>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</si>
  <si>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</si>
  <si>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</si>
  <si>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</si>
  <si>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</si>
  <si>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</si>
  <si>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</si>
  <si>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</si>
  <si>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</si>
  <si>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</si>
  <si>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</si>
  <si>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</si>
  <si>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</si>
  <si>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</si>
  <si>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</si>
  <si>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</si>
  <si>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</si>
  <si>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</si>
  <si>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</si>
  <si>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</si>
  <si>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</si>
  <si>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</si>
  <si>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</si>
  <si>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</si>
  <si>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</si>
  <si>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</si>
  <si>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</si>
  <si>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</si>
  <si>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</si>
  <si>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</si>
  <si>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</si>
  <si>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</si>
  <si>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</si>
  <si>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</si>
  <si>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</si>
  <si>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</si>
  <si>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</si>
  <si>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</si>
  <si>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</si>
  <si>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</si>
  <si>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</si>
  <si>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</si>
  <si>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</si>
  <si>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</si>
  <si>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</si>
  <si>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</si>
  <si>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</si>
  <si>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</si>
  <si>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</si>
  <si>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</si>
  <si>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</si>
  <si>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</si>
  <si>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</si>
  <si>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</si>
  <si>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</si>
  <si>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</si>
  <si>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</si>
  <si>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</si>
  <si>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</si>
  <si>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</si>
  <si>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</si>
  <si>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</si>
  <si>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</si>
  <si>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</si>
  <si>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</si>
  <si>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</si>
  <si>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</si>
  <si>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</si>
  <si>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</si>
  <si>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</si>
  <si>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</si>
  <si>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</si>
  <si>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</si>
  <si>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</si>
  <si>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</si>
  <si>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</si>
  <si>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</si>
  <si>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</si>
  <si>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</si>
  <si>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</si>
  <si>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</si>
  <si>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</si>
  <si>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</si>
  <si>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</si>
  <si>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</si>
  <si>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</si>
  <si>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</si>
  <si>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</si>
  <si>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</si>
  <si>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</si>
  <si>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</si>
  <si>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</si>
  <si>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</si>
  <si>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</si>
  <si>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</si>
  <si>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</si>
  <si>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</si>
  <si>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</si>
  <si>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</si>
  <si>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</si>
  <si>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</si>
  <si>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</si>
  <si>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</si>
  <si>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</si>
  <si>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</si>
  <si>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</si>
  <si>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</si>
  <si>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</si>
  <si>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</si>
  <si>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</si>
  <si>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</si>
  <si>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</si>
  <si>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</si>
  <si>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</si>
  <si>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</si>
  <si>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</si>
  <si>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</si>
  <si>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</si>
  <si>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</si>
  <si>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</si>
  <si>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</si>
  <si>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</si>
  <si>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</si>
  <si>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</si>
  <si>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</si>
  <si>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</si>
  <si>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</si>
  <si>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</si>
  <si>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</si>
  <si>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</si>
  <si>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</si>
  <si>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</si>
  <si>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</si>
  <si>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</si>
  <si>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</si>
  <si>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</si>
  <si>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</si>
  <si>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</si>
  <si>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</si>
  <si>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</si>
  <si>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</si>
  <si>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</si>
  <si>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</si>
  <si>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</si>
  <si>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</si>
  <si>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</si>
  <si>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</si>
  <si>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</si>
  <si>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</si>
  <si>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</si>
  <si>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</si>
  <si>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</si>
  <si>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</si>
  <si>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</si>
  <si>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</si>
  <si>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</si>
  <si>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</si>
  <si>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</si>
  <si>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</si>
  <si>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</si>
  <si>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</si>
  <si>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</si>
  <si>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</si>
  <si>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</si>
  <si>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</si>
  <si>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</si>
  <si>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</si>
  <si>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</si>
  <si>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</si>
  <si>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</si>
  <si>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</si>
  <si>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</si>
  <si>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</si>
  <si>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</si>
  <si>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</si>
  <si>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</si>
  <si>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</si>
  <si>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</si>
  <si>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</si>
  <si>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</si>
  <si>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</si>
  <si>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</si>
  <si>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</si>
  <si>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</si>
  <si>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</si>
  <si>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</si>
  <si>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</si>
  <si>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</si>
  <si>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</si>
  <si>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</si>
  <si>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</si>
  <si>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</si>
  <si>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</si>
  <si>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</si>
  <si>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</si>
  <si>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</si>
  <si>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</si>
  <si>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</si>
  <si>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</si>
  <si>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</si>
  <si>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</si>
  <si>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</si>
  <si>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</si>
  <si>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</si>
  <si>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</si>
  <si>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</si>
  <si>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</si>
  <si>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</si>
  <si>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</si>
  <si>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</si>
  <si>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</si>
  <si>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</si>
  <si>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</si>
  <si>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</si>
  <si>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</si>
  <si>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</si>
  <si>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</si>
  <si>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</si>
  <si>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</si>
  <si>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</si>
  <si>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</si>
  <si>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</si>
  <si>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</si>
  <si>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</si>
  <si>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</si>
  <si>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</si>
  <si>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</si>
  <si>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</si>
  <si>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</si>
  <si>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</si>
  <si>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</si>
  <si>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</si>
  <si>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</si>
  <si>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</si>
  <si>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</si>
  <si>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</si>
  <si>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</si>
  <si>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</si>
  <si>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</si>
  <si>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</si>
  <si>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</si>
  <si>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</si>
  <si>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</si>
  <si>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</si>
  <si>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</si>
  <si>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</si>
  <si>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</si>
  <si>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</si>
  <si>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</si>
  <si>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</si>
  <si>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</si>
  <si>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</si>
  <si>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</si>
  <si>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</si>
  <si>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</si>
  <si>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</si>
  <si>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</si>
  <si>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</si>
  <si>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</si>
  <si>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</si>
  <si>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</si>
  <si>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</si>
  <si>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</si>
  <si>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</si>
  <si>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</si>
  <si>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</si>
  <si>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</si>
  <si>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</si>
  <si>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</si>
  <si>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</si>
  <si>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</si>
  <si>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</si>
  <si>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</si>
  <si>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</si>
  <si>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</si>
  <si>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</si>
  <si>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</si>
  <si>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</si>
  <si>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</si>
  <si>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</si>
  <si>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</si>
  <si>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</si>
  <si>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</si>
  <si>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</si>
  <si>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</si>
  <si>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</si>
  <si>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</si>
  <si>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</si>
  <si>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</si>
  <si>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</si>
  <si>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</si>
  <si>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</si>
  <si>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</si>
  <si>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</si>
  <si>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</si>
  <si>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</si>
  <si>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</si>
  <si>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</si>
  <si>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</si>
  <si>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</si>
  <si>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</si>
  <si>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</si>
  <si>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</si>
  <si>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</si>
  <si>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</si>
  <si>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</si>
  <si>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</si>
  <si>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</si>
  <si>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</si>
  <si>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</si>
  <si>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</si>
  <si>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</si>
  <si>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</si>
  <si>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</si>
  <si>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</si>
  <si>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</si>
  <si>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</si>
  <si>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</si>
  <si>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</si>
  <si>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</si>
  <si>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</si>
  <si>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</si>
  <si>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</si>
  <si>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</si>
  <si>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</si>
  <si>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</si>
  <si>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</si>
  <si>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</si>
  <si>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</si>
  <si>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</si>
  <si>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</si>
  <si>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</si>
  <si>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</si>
  <si>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</si>
  <si>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</si>
  <si>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</si>
  <si>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</si>
  <si>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</si>
  <si>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</si>
  <si>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</si>
  <si>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</si>
  <si>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</si>
  <si>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</si>
  <si>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</si>
  <si>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</si>
  <si>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</si>
  <si>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</si>
  <si>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</si>
  <si>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</si>
  <si>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</si>
  <si>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</si>
  <si>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</si>
  <si>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</si>
  <si>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</si>
  <si>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</si>
  <si>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</si>
  <si>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</si>
  <si>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</si>
  <si>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</si>
  <si>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</si>
  <si>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</si>
  <si>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</si>
  <si>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</si>
  <si>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</si>
  <si>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</si>
  <si>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</si>
  <si>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</si>
  <si>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</si>
  <si>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</si>
  <si>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</si>
  <si>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</si>
  <si>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</si>
  <si>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</si>
  <si>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</si>
  <si>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</si>
  <si>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</si>
  <si>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</si>
  <si>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</si>
  <si>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</si>
  <si>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</si>
  <si>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</si>
  <si>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</si>
  <si>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</si>
  <si>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</si>
  <si>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</si>
  <si>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</si>
  <si>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</si>
  <si>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</si>
  <si>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</si>
  <si>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</si>
  <si>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</si>
  <si>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</si>
  <si>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</si>
  <si>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</si>
  <si>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</si>
  <si>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</si>
  <si>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</si>
  <si>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</si>
  <si>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</si>
  <si>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</si>
  <si>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</si>
  <si>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</si>
  <si>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</si>
  <si>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</si>
  <si>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</si>
  <si>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</si>
  <si>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</si>
  <si>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</si>
  <si>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</si>
  <si>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</si>
  <si>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</si>
  <si>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</si>
  <si>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</si>
  <si>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</si>
  <si>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</si>
  <si>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</si>
  <si>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</si>
  <si>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</si>
  <si>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</si>
  <si>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</si>
  <si>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</si>
  <si>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</si>
  <si>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</si>
  <si>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</si>
  <si>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</si>
  <si>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</si>
  <si>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</si>
  <si>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</si>
  <si>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</si>
  <si>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</si>
  <si>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</si>
  <si>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</si>
  <si>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</si>
  <si>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</si>
  <si>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</si>
  <si>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</si>
  <si>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</si>
  <si>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</si>
  <si>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</si>
  <si>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</si>
  <si>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</si>
  <si>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</si>
  <si>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</si>
  <si>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</si>
  <si>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</si>
  <si>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</si>
  <si>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</si>
  <si>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</si>
  <si>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</si>
  <si>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</si>
  <si>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</si>
  <si>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</si>
  <si>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</si>
  <si>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</si>
  <si>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</si>
  <si>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</si>
  <si>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</si>
  <si>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</si>
  <si>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</si>
  <si>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</si>
  <si>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</si>
  <si>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</si>
  <si>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</si>
  <si>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</si>
  <si>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</si>
  <si>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</si>
  <si>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</si>
  <si>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</si>
  <si>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</si>
  <si>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</si>
  <si>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</si>
  <si>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</si>
  <si>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</si>
  <si>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</si>
  <si>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</si>
  <si>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</si>
  <si>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</si>
  <si>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</si>
  <si>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</si>
  <si>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</si>
  <si>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</si>
  <si>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</si>
  <si>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</si>
  <si>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</si>
  <si>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</si>
  <si>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</si>
  <si>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</si>
  <si>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</si>
  <si>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</si>
  <si>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</si>
  <si>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</si>
  <si>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</si>
  <si>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</si>
  <si>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</si>
  <si>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</si>
  <si>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</si>
  <si>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</si>
  <si>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</si>
  <si>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</si>
  <si>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</si>
  <si>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</si>
  <si>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</si>
  <si>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</si>
  <si>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</si>
  <si>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</si>
  <si>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</si>
  <si>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</si>
  <si>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</si>
  <si>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</si>
  <si>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</si>
  <si>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</si>
  <si>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</si>
  <si>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</si>
  <si>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</si>
  <si>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</si>
  <si>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</si>
  <si>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</si>
  <si>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</si>
  <si>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</si>
  <si>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</si>
  <si>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</si>
  <si>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</si>
  <si>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</si>
  <si>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</si>
  <si>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</si>
  <si>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</si>
  <si>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</si>
  <si>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</si>
  <si>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</si>
  <si>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</si>
  <si>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</si>
  <si>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</si>
  <si>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</si>
  <si>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</si>
  <si>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</si>
  <si>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</si>
  <si>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</si>
  <si>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</si>
  <si>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</si>
  <si>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</si>
  <si>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</si>
  <si>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</si>
  <si>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</si>
  <si>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</si>
  <si>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</si>
  <si>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</si>
  <si>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</si>
  <si>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</si>
  <si>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</si>
  <si>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</si>
  <si>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</si>
  <si>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</si>
  <si>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</si>
  <si>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</si>
  <si>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</si>
  <si>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</si>
  <si>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</si>
  <si>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</si>
  <si>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</si>
  <si>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</si>
  <si>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</si>
  <si>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</si>
  <si>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</si>
  <si>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</si>
  <si>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</si>
  <si>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</si>
  <si>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</si>
  <si>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</si>
  <si>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</si>
  <si>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</si>
  <si>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</si>
  <si>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</si>
  <si>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</si>
  <si>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</si>
  <si>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</si>
  <si>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</si>
  <si>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</si>
  <si>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</si>
  <si>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</si>
  <si>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</si>
  <si>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</si>
  <si>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</si>
  <si>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</si>
  <si>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</si>
  <si>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</si>
  <si>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</si>
  <si>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</si>
  <si>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</si>
  <si>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</si>
  <si>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</si>
  <si>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</si>
  <si>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</si>
  <si>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</si>
  <si>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</si>
  <si>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</si>
  <si>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</si>
  <si>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</si>
  <si>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</si>
  <si>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</si>
  <si>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</si>
  <si>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</si>
  <si>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</si>
  <si>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</si>
  <si>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</si>
  <si>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</si>
  <si>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</si>
  <si>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</si>
  <si>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</si>
  <si>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</si>
  <si>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</si>
  <si>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</si>
  <si>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</si>
  <si>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</si>
  <si>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</si>
  <si>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</si>
  <si>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</si>
  <si>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</si>
  <si>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</si>
  <si>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</si>
  <si>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</si>
  <si>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</si>
  <si>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</si>
  <si>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</si>
  <si>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</si>
  <si>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</si>
  <si>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</si>
  <si>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</si>
  <si>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</si>
  <si>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</si>
  <si>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</si>
  <si>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</si>
  <si>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</si>
  <si>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</si>
  <si>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</si>
  <si>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</si>
  <si>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</si>
  <si>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</si>
  <si>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</si>
  <si>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</si>
  <si>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</si>
  <si>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</si>
  <si>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</si>
  <si>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</si>
  <si>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</si>
  <si>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</si>
  <si>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</si>
  <si>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</si>
  <si>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</si>
  <si>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</si>
  <si>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</si>
  <si>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</si>
  <si>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</si>
  <si>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</si>
  <si>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</si>
  <si>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</si>
  <si>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</si>
  <si>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</si>
  <si>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</si>
  <si>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</si>
  <si>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</si>
  <si>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</si>
  <si>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</si>
  <si>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</si>
  <si>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</si>
  <si>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</si>
  <si>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</si>
  <si>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</si>
  <si>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</si>
  <si>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</si>
  <si>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</si>
  <si>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</si>
  <si>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</si>
  <si>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</si>
  <si>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</si>
  <si>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</si>
  <si>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</si>
  <si>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</si>
  <si>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</si>
  <si>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</si>
  <si>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</si>
  <si>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</si>
  <si>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</si>
  <si>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</si>
  <si>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</si>
  <si>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</si>
  <si>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</si>
  <si>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</si>
  <si>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</si>
  <si>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</si>
  <si>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</si>
  <si>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</si>
  <si>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</si>
  <si>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</si>
  <si>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</si>
  <si>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</si>
  <si>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</si>
  <si>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</si>
  <si>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</si>
  <si>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</si>
  <si>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</si>
  <si>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</si>
  <si>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</si>
  <si>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</si>
  <si>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</si>
  <si>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</si>
  <si>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</si>
  <si>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</si>
  <si>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</si>
  <si>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</si>
  <si>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</si>
  <si>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</si>
  <si>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</si>
  <si>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</si>
  <si>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</si>
  <si>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</si>
  <si>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</si>
  <si>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</si>
  <si>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</si>
  <si>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</si>
  <si>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</si>
  <si>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</si>
  <si>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</si>
  <si>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</si>
  <si>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</si>
  <si>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</si>
  <si>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</si>
  <si>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</si>
  <si>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</si>
  <si>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</si>
  <si>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</si>
  <si>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</si>
  <si>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</si>
  <si>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</si>
  <si>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</si>
  <si>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</si>
  <si>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</si>
  <si>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</si>
  <si>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</si>
  <si>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</si>
  <si>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</si>
  <si>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</si>
  <si>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</si>
  <si>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</si>
  <si>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</si>
  <si>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</si>
  <si>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</si>
  <si>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</si>
  <si>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</si>
  <si>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</si>
  <si>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</si>
  <si>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</si>
  <si>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</si>
  <si>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</si>
  <si>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</si>
  <si>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</si>
  <si>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</si>
  <si>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</si>
  <si>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</si>
  <si>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</si>
  <si>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</si>
  <si>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</si>
  <si>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</si>
  <si>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</si>
  <si>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</si>
  <si>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</si>
  <si>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</si>
  <si>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</si>
  <si>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</si>
  <si>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</si>
  <si>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</si>
  <si>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</si>
  <si>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</si>
  <si>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</si>
  <si>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</si>
  <si>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</si>
  <si>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</si>
  <si>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</si>
  <si>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</si>
  <si>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</si>
  <si>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</si>
  <si>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</si>
  <si>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</si>
  <si>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</si>
  <si>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</si>
  <si>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</si>
  <si>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</si>
  <si>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</si>
  <si>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</si>
  <si>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</si>
  <si>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</si>
  <si>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</si>
  <si>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</si>
  <si>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</si>
  <si>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</si>
  <si>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</si>
  <si>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</si>
  <si>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</si>
  <si>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</si>
  <si>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</si>
  <si>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</si>
  <si>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</si>
  <si>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</si>
  <si>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</si>
  <si>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</si>
  <si>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</si>
  <si>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</si>
  <si>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</si>
  <si>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</si>
  <si>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</si>
  <si>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</si>
  <si>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</si>
  <si>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</si>
  <si>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</si>
  <si>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</si>
  <si>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</si>
  <si>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</si>
  <si>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</si>
  <si>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</si>
  <si>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</si>
  <si>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</si>
  <si>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</si>
  <si>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</si>
  <si>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</si>
  <si>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</si>
  <si>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</si>
  <si>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</si>
  <si>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</si>
  <si>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</si>
  <si>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</si>
  <si>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</si>
  <si>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</si>
  <si>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</si>
  <si>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</si>
  <si>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</si>
  <si>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</si>
  <si>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</si>
  <si>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</si>
  <si>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</si>
  <si>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</si>
  <si>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</si>
  <si>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</si>
  <si>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</si>
  <si>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</si>
  <si>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</si>
  <si>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</si>
  <si>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</si>
  <si>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</si>
  <si>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</si>
  <si>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</si>
  <si>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</si>
  <si>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</si>
  <si>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</si>
  <si>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</si>
  <si>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</si>
  <si>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</si>
  <si>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</si>
  <si>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</si>
  <si>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</si>
  <si>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</si>
  <si>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</si>
  <si>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</si>
  <si>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</si>
  <si>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</si>
  <si>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</si>
  <si>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</si>
  <si>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</si>
  <si>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</si>
  <si>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</si>
  <si>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</si>
  <si>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</si>
  <si>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</si>
  <si>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</si>
  <si>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</si>
  <si>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</si>
  <si>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</si>
  <si>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</si>
  <si>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</si>
  <si>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</si>
  <si>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</si>
  <si>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</si>
  <si>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</si>
  <si>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</si>
  <si>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</si>
  <si>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</si>
  <si>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</si>
  <si>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</si>
  <si>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</si>
  <si>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</si>
  <si>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</si>
  <si>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</si>
  <si>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</si>
  <si>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</si>
  <si>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</si>
  <si>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</si>
  <si>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</si>
  <si>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</si>
  <si>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</si>
  <si>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</si>
  <si>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</si>
  <si>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</si>
  <si>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</si>
  <si>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</si>
  <si>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</si>
  <si>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</si>
  <si>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</si>
  <si>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</si>
  <si>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</si>
  <si>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</si>
  <si>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</si>
  <si>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</si>
  <si>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</si>
  <si>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</si>
  <si>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</si>
  <si>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</si>
  <si>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</si>
  <si>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</si>
  <si>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</si>
  <si>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</si>
  <si>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</si>
  <si>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</si>
  <si>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</si>
  <si>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</si>
  <si>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</si>
  <si>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</si>
  <si>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</si>
  <si>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</si>
  <si>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</si>
  <si>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</si>
  <si>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</si>
  <si>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</si>
  <si>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</si>
  <si>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</si>
  <si>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</si>
  <si>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</si>
  <si>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</si>
  <si>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</si>
  <si>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</si>
  <si>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</si>
  <si>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</si>
  <si>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</si>
  <si>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</si>
  <si>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</si>
  <si>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</si>
  <si>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</si>
  <si>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</si>
  <si>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</si>
  <si>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</si>
  <si>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</si>
  <si>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</si>
  <si>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</si>
  <si>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</si>
  <si>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</si>
  <si>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</si>
  <si>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</si>
  <si>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</si>
  <si>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</si>
  <si>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</si>
  <si>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</si>
  <si>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</si>
  <si>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</si>
  <si>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</si>
  <si>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</si>
  <si>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</si>
  <si>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</si>
  <si>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</si>
  <si>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</si>
  <si>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</si>
  <si>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</si>
  <si>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</si>
  <si>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</si>
  <si>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</si>
  <si>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</si>
  <si>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</si>
  <si>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</si>
  <si>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</si>
  <si>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</si>
  <si>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</si>
  <si>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</si>
  <si>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</si>
  <si>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</si>
  <si>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</si>
  <si>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</si>
  <si>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</si>
  <si>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</si>
  <si>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</si>
  <si>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</si>
  <si>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</si>
  <si>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</si>
  <si>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</si>
  <si>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</si>
  <si>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</si>
  <si>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</si>
  <si>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</si>
  <si>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</si>
  <si>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</si>
  <si>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</si>
  <si>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</si>
  <si>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</si>
  <si>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</si>
  <si>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</si>
  <si>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</si>
  <si>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</si>
  <si>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</si>
  <si>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</si>
  <si>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</si>
  <si>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</si>
  <si>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</si>
  <si>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</si>
  <si>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</si>
  <si>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</si>
  <si>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</si>
  <si>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</si>
  <si>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</si>
  <si>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</si>
  <si>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</si>
  <si>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</si>
  <si>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</si>
  <si>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</si>
  <si>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</si>
  <si>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</si>
  <si>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</si>
  <si>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</si>
  <si>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</si>
  <si>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</si>
  <si>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</si>
  <si>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</si>
  <si>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</si>
  <si>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</si>
  <si>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</si>
  <si>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</si>
  <si>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</si>
  <si>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</si>
  <si>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</si>
  <si>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</si>
  <si>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</si>
  <si>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</si>
  <si>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</si>
  <si>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</si>
  <si>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</si>
  <si>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</si>
  <si>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</si>
  <si>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</si>
  <si>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</si>
  <si>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</si>
  <si>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</si>
  <si>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</si>
  <si>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</si>
  <si>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</si>
  <si>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</si>
  <si>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</si>
  <si>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</si>
  <si>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</si>
  <si>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</si>
  <si>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</si>
  <si>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</si>
  <si>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</si>
  <si>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</si>
  <si>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</si>
  <si>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</si>
  <si>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</si>
  <si>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</si>
  <si>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</si>
  <si>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</si>
  <si>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</si>
  <si>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</si>
  <si>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</si>
  <si>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</si>
  <si>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</si>
  <si>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</si>
  <si>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</si>
  <si>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</si>
  <si>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</si>
  <si>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</si>
  <si>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</si>
  <si>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</si>
  <si>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</si>
  <si>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</si>
  <si>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</si>
  <si>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</si>
  <si>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</si>
  <si>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</si>
  <si>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</si>
  <si>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</si>
  <si>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</si>
  <si>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</si>
  <si>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</si>
  <si>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</si>
  <si>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</si>
  <si>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</si>
  <si>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</si>
  <si>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</si>
  <si>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</si>
  <si>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</si>
  <si>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</si>
  <si>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</si>
  <si>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</si>
  <si>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</si>
  <si>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</si>
  <si>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</si>
  <si>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</si>
  <si>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</si>
  <si>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</si>
  <si>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</si>
  <si>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</si>
  <si>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</si>
  <si>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</si>
  <si>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</si>
  <si>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</si>
  <si>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</si>
  <si>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</si>
  <si>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</si>
  <si>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</si>
  <si>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</si>
  <si>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</si>
  <si>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</si>
  <si>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</si>
  <si>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</si>
  <si>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</si>
  <si>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</si>
  <si>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</si>
  <si>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</si>
  <si>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</si>
  <si>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</si>
  <si>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</si>
  <si>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</si>
  <si>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</si>
  <si>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</si>
  <si>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</si>
  <si>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</si>
  <si>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</si>
  <si>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</si>
  <si>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</si>
  <si>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</si>
  <si>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</si>
  <si>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</si>
  <si>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</si>
  <si>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</si>
  <si>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</si>
  <si>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</si>
  <si>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</si>
  <si>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</si>
  <si>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</si>
  <si>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</si>
  <si>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</si>
  <si>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</si>
  <si>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</si>
  <si>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</si>
  <si>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</si>
  <si>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</si>
  <si>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</si>
  <si>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</si>
  <si>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</si>
  <si>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</si>
  <si>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</si>
  <si>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</si>
  <si>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</si>
  <si>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</si>
  <si>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</si>
  <si>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</si>
  <si>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</si>
  <si>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</si>
  <si>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</si>
  <si>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</si>
  <si>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</si>
  <si>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</si>
  <si>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</si>
  <si>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</si>
  <si>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</si>
  <si>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</si>
  <si>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</si>
  <si>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</si>
  <si>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</si>
  <si>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</si>
  <si>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</si>
  <si>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</si>
  <si>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</si>
  <si>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</si>
  <si>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</si>
  <si>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</si>
  <si>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</si>
  <si>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</si>
  <si>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</si>
  <si>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</si>
  <si>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</si>
  <si>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</si>
  <si>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</si>
  <si>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</si>
  <si>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</si>
  <si>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</si>
  <si>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</si>
  <si>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</si>
  <si>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</si>
  <si>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</si>
  <si>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</si>
  <si>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</si>
  <si>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</si>
  <si>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</si>
  <si>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</si>
  <si>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</si>
  <si>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</si>
  <si>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</si>
  <si>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</si>
  <si>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</si>
  <si>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</si>
  <si>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</si>
  <si>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</si>
  <si>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</si>
  <si>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</si>
  <si>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</si>
  <si>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</si>
  <si>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</si>
  <si>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</si>
  <si>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</si>
  <si>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</si>
  <si>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</si>
  <si>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</si>
  <si>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</si>
  <si>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</si>
  <si>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</si>
  <si>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</si>
  <si>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</si>
  <si>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</si>
  <si>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</si>
  <si>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</si>
  <si>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</si>
  <si>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</si>
  <si>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</si>
  <si>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</si>
  <si>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</si>
  <si>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</si>
  <si>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</si>
  <si>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</si>
  <si>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</si>
  <si>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</si>
  <si>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</si>
  <si>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</si>
  <si>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</si>
  <si>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</si>
  <si>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</si>
  <si>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</si>
  <si>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</si>
  <si>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</si>
  <si>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</si>
  <si>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</si>
  <si>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</si>
  <si>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</si>
  <si>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</si>
  <si>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</si>
  <si>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</si>
  <si>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</si>
  <si>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</si>
  <si>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</si>
  <si>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</si>
  <si>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</si>
  <si>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</si>
  <si>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</si>
  <si>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</si>
  <si>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</si>
  <si>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</si>
  <si>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</si>
  <si>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</si>
  <si>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</si>
  <si>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</si>
  <si>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</si>
  <si>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</si>
  <si>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</si>
  <si>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</si>
  <si>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</si>
  <si>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</si>
  <si>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</si>
  <si>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</si>
  <si>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</si>
  <si>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</si>
  <si>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</si>
  <si>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</si>
  <si>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</si>
  <si>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</si>
  <si>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</si>
  <si>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</si>
  <si>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</si>
  <si>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</si>
  <si>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</si>
  <si>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</si>
  <si>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</si>
  <si>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</si>
  <si>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</si>
  <si>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</si>
  <si>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</si>
  <si>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</si>
  <si>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</si>
  <si>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</si>
  <si>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</si>
  <si>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</si>
  <si>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</si>
  <si>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</si>
  <si>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</si>
  <si>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</si>
  <si>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</si>
  <si>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</si>
  <si>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</si>
  <si>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</si>
  <si>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</si>
  <si>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</si>
  <si>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</si>
  <si>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</si>
  <si>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</si>
  <si>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</si>
  <si>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</si>
  <si>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</si>
  <si>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</si>
  <si>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</si>
  <si>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</si>
  <si>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</si>
  <si>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</si>
  <si>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</si>
  <si>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</si>
  <si>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</si>
  <si>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</si>
  <si>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</si>
  <si>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</si>
  <si>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</si>
  <si>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</si>
  <si>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</si>
  <si>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</si>
  <si>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</si>
  <si>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</si>
  <si>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</si>
  <si>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</si>
  <si>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</si>
  <si>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</si>
  <si>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</si>
  <si>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</si>
  <si>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</si>
  <si>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</si>
  <si>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</si>
  <si>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</si>
  <si>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</si>
  <si>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</si>
  <si>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</si>
  <si>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</si>
  <si>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</si>
  <si>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</si>
  <si>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</si>
  <si>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</si>
  <si>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</si>
  <si>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</si>
  <si>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</si>
  <si>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</si>
  <si>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</si>
  <si>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</si>
  <si>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</si>
  <si>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</si>
  <si>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</si>
  <si>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</si>
  <si>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</si>
  <si>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</si>
  <si>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</si>
  <si>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</si>
  <si>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</si>
  <si>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</si>
  <si>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</si>
  <si>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</si>
  <si>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</si>
  <si>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</si>
  <si>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</si>
  <si>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</si>
  <si>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</si>
  <si>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</si>
  <si>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</si>
  <si>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</si>
  <si>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</si>
  <si>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</si>
  <si>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</si>
  <si>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</si>
  <si>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</si>
  <si>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</si>
  <si>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</si>
  <si>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</si>
  <si>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</si>
  <si>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</si>
  <si>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</si>
  <si>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</si>
  <si>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</si>
  <si>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</si>
  <si>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</si>
  <si>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</si>
  <si>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</si>
  <si>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</si>
  <si>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</si>
  <si>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</si>
  <si>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</si>
  <si>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</si>
  <si>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</si>
  <si>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</si>
  <si>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</si>
  <si>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</si>
  <si>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</si>
  <si>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</si>
  <si>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</si>
  <si>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</si>
  <si>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</si>
  <si>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</si>
  <si>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</si>
  <si>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</si>
  <si>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</si>
  <si>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</si>
  <si>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</si>
  <si>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</si>
  <si>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</si>
  <si>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</si>
  <si>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</si>
  <si>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</si>
  <si>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</si>
  <si>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</si>
  <si>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</si>
  <si>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</si>
  <si>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</si>
  <si>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</si>
  <si>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</si>
  <si>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</si>
  <si>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</si>
  <si>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</si>
  <si>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</si>
  <si>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</si>
  <si>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</si>
  <si>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</si>
  <si>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</si>
  <si>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</si>
  <si>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</si>
  <si>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</si>
  <si>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</si>
  <si>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</si>
  <si>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</si>
  <si>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</si>
  <si>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</si>
  <si>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</si>
  <si>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</si>
  <si>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</si>
  <si>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</si>
  <si>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</si>
  <si>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</si>
  <si>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</si>
  <si>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</si>
  <si>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</si>
  <si>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</si>
  <si>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</si>
  <si>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</si>
  <si>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</si>
  <si>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</si>
  <si>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</si>
  <si>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</si>
  <si>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</si>
  <si>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</si>
  <si>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</si>
  <si>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</si>
  <si>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</si>
  <si>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</si>
  <si>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</si>
  <si>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</si>
  <si>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</si>
  <si>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</si>
  <si>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</si>
  <si>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</si>
  <si>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</si>
  <si>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</si>
  <si>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</si>
  <si>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</si>
  <si>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</si>
  <si>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</si>
  <si>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</si>
  <si>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</si>
  <si>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</si>
  <si>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</si>
  <si>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</si>
  <si>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</si>
  <si>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</si>
  <si>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</si>
  <si>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</si>
  <si>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</si>
  <si>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</si>
  <si>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</si>
  <si>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</si>
  <si>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</si>
  <si>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</si>
  <si>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</si>
  <si>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</si>
  <si>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</si>
  <si>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</si>
  <si>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</si>
  <si>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</si>
  <si>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</si>
  <si>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</si>
  <si>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</si>
  <si>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</si>
  <si>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</si>
  <si>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</si>
  <si>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</si>
  <si>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</si>
  <si>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</si>
  <si>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</si>
  <si>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</si>
  <si>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</si>
  <si>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</si>
  <si>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</si>
  <si>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</si>
  <si>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</si>
  <si>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</si>
  <si>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</si>
  <si>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</si>
  <si>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</si>
  <si>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</si>
  <si>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</si>
  <si>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</si>
  <si>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</si>
  <si>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</si>
  <si>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</si>
  <si>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</si>
  <si>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</si>
  <si>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</si>
  <si>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</si>
  <si>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</si>
  <si>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</si>
  <si>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</si>
  <si>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</si>
  <si>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</si>
  <si>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</si>
  <si>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</si>
  <si>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</si>
  <si>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</si>
  <si>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</si>
  <si>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</si>
  <si>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</si>
  <si>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</si>
  <si>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</si>
  <si>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</si>
  <si>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</si>
  <si>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</si>
  <si>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</si>
  <si>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</si>
  <si>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</si>
  <si>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</si>
  <si>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</si>
  <si>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</si>
  <si>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</si>
  <si>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</si>
  <si>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</si>
  <si>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</si>
  <si>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</si>
  <si>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</si>
  <si>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</si>
  <si>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</si>
  <si>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</si>
  <si>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</si>
  <si>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</si>
  <si>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</si>
  <si>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</si>
  <si>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</si>
  <si>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</si>
  <si>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</si>
  <si>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</si>
  <si>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</si>
  <si>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</si>
  <si>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</si>
  <si>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</si>
  <si>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</si>
  <si>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</si>
  <si>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</si>
  <si>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</si>
  <si>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</si>
  <si>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</si>
  <si>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</si>
  <si>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</si>
  <si>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</si>
  <si>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</si>
  <si>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</si>
  <si>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</si>
  <si>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</si>
  <si>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</si>
  <si>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</si>
  <si>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</si>
  <si>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</si>
  <si>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</si>
  <si>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</si>
  <si>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</si>
  <si>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</si>
  <si>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</si>
  <si>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</si>
  <si>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</si>
  <si>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</si>
  <si>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</si>
  <si>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</si>
  <si>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</si>
  <si>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</si>
  <si>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</si>
  <si>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</si>
  <si>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</si>
  <si>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</si>
  <si>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</si>
  <si>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</si>
  <si>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</si>
  <si>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</si>
  <si>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</si>
  <si>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</si>
  <si>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</si>
  <si>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</si>
  <si>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</si>
  <si>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</si>
  <si>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</si>
  <si>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</si>
  <si>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</si>
  <si>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</si>
  <si>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</si>
  <si>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</si>
  <si>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</si>
  <si>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</si>
  <si>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</si>
  <si>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</si>
  <si>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</si>
  <si>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</si>
  <si>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</si>
  <si>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</si>
  <si>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</si>
  <si>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</si>
  <si>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</si>
  <si>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</si>
  <si>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</si>
  <si>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</si>
  <si>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</si>
  <si>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</si>
  <si>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</si>
  <si>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</si>
  <si>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</si>
  <si>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</si>
  <si>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</si>
  <si>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</si>
  <si>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</si>
  <si>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</si>
  <si>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</si>
  <si>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</si>
  <si>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</si>
  <si>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</si>
  <si>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</si>
  <si>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</si>
  <si>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</si>
  <si>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</si>
  <si>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</si>
  <si>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</si>
  <si>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</si>
  <si>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</si>
  <si>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</si>
  <si>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</si>
  <si>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</si>
  <si>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</si>
  <si>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</si>
  <si>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</si>
  <si>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</si>
  <si>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</si>
  <si>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</si>
  <si>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</si>
  <si>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</si>
  <si>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</si>
  <si>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</si>
  <si>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</si>
  <si>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</si>
  <si>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</si>
  <si>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</si>
  <si>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</si>
  <si>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</si>
  <si>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</si>
  <si>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</si>
  <si>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</si>
  <si>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</si>
  <si>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</si>
  <si>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</si>
  <si>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</si>
  <si>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</si>
  <si>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</si>
  <si>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</si>
  <si>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</si>
  <si>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</si>
  <si>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</si>
  <si>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</si>
  <si>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</si>
  <si>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</si>
  <si>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</si>
  <si>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</si>
  <si>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</si>
  <si>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</si>
  <si>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</si>
  <si>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</si>
  <si>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</si>
  <si>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</si>
  <si>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</si>
  <si>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</si>
  <si>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</si>
  <si>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</si>
  <si>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</si>
  <si>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</si>
  <si>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</si>
  <si>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</si>
  <si>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</si>
  <si>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</si>
  <si>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</si>
  <si>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</si>
  <si>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</si>
  <si>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</si>
  <si>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</si>
  <si>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</si>
  <si>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</si>
  <si>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</si>
  <si>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</si>
  <si>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</si>
  <si>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</si>
  <si>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</si>
  <si>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</si>
  <si>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</si>
  <si>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</si>
  <si>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</si>
  <si>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</si>
  <si>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</si>
  <si>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</si>
  <si>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</si>
  <si>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</si>
  <si>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</si>
  <si>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</si>
  <si>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</si>
  <si>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</si>
  <si>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</si>
  <si>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</si>
  <si>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</si>
  <si>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</si>
  <si>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</si>
  <si>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</si>
  <si>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</si>
  <si>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</si>
  <si>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</si>
  <si>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</si>
  <si>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</si>
  <si>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</si>
  <si>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</si>
  <si>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</si>
  <si>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</si>
  <si>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</si>
  <si>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</si>
  <si>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</si>
  <si>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</si>
  <si>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</si>
  <si>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</si>
  <si>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</si>
  <si>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</si>
  <si>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</si>
  <si>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</si>
  <si>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</si>
  <si>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</si>
  <si>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</si>
  <si>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</si>
  <si>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</si>
  <si>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</si>
  <si>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</si>
  <si>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</si>
  <si>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</si>
  <si>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</si>
  <si>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</si>
  <si>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</si>
  <si>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</si>
  <si>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</si>
  <si>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</si>
  <si>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</si>
  <si>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</si>
  <si>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</si>
  <si>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</si>
  <si>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</si>
  <si>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</si>
  <si>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</si>
  <si>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</si>
  <si>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</si>
  <si>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</si>
  <si>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</si>
  <si>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</si>
  <si>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</si>
  <si>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</si>
  <si>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</si>
  <si>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</si>
  <si>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</si>
  <si>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</si>
  <si>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</si>
  <si>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</si>
  <si>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</si>
  <si>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</si>
  <si>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</si>
  <si>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</si>
  <si>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</si>
  <si>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</si>
  <si>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</si>
  <si>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</si>
  <si>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</si>
  <si>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</si>
  <si>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</si>
  <si>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</si>
  <si>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</si>
  <si>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</si>
  <si>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</si>
  <si>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</si>
  <si>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</si>
  <si>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</si>
  <si>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</si>
  <si>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</si>
  <si>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</si>
  <si>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</si>
  <si>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</si>
  <si>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</si>
  <si>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</si>
  <si>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</si>
  <si>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</si>
  <si>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</si>
  <si>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</si>
  <si>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</si>
  <si>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</si>
  <si>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</si>
  <si>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</si>
  <si>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</si>
  <si>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</si>
  <si>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</si>
  <si>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</si>
  <si>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</si>
  <si>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</si>
  <si>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</si>
  <si>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</si>
  <si>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</si>
  <si>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</si>
  <si>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</si>
  <si>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</si>
  <si>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</si>
  <si>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</si>
  <si>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</si>
  <si>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</si>
  <si>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</si>
  <si>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</si>
  <si>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</si>
  <si>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</si>
  <si>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</si>
  <si>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</si>
  <si>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</si>
  <si>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</si>
  <si>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</si>
  <si>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</si>
  <si>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</si>
  <si>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</si>
  <si>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</si>
  <si>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</si>
  <si>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</si>
  <si>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</si>
  <si>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</si>
  <si>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</si>
  <si>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</si>
  <si>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</si>
  <si>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</si>
  <si>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</si>
  <si>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</si>
  <si>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</si>
  <si>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</si>
  <si>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</si>
  <si>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</si>
  <si>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</si>
  <si>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</si>
  <si>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</si>
  <si>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</si>
  <si>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</si>
  <si>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</si>
  <si>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</si>
  <si>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</si>
  <si>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</si>
  <si>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</si>
  <si>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</si>
  <si>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</si>
  <si>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</si>
  <si>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</si>
  <si>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</si>
  <si>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</si>
  <si>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</si>
  <si>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</si>
  <si>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</si>
  <si>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</si>
  <si>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</si>
  <si>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</si>
  <si>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</si>
  <si>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</si>
  <si>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</si>
  <si>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</si>
  <si>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</si>
  <si>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</si>
  <si>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</si>
  <si>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</si>
  <si>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</si>
  <si>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</si>
  <si>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</si>
  <si>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</si>
  <si>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</si>
  <si>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</si>
  <si>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</si>
  <si>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</si>
  <si>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</si>
  <si>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</si>
  <si>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</si>
  <si>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</si>
  <si>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</si>
  <si>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</si>
  <si>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</si>
  <si>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</si>
  <si>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</si>
  <si>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</si>
  <si>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</si>
  <si>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</si>
  <si>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</si>
  <si>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</si>
  <si>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</si>
  <si>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</si>
  <si>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</si>
  <si>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</si>
  <si>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</si>
  <si>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</si>
  <si>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</si>
  <si>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</si>
  <si>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</si>
  <si>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</si>
  <si>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</si>
  <si>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</si>
  <si>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</si>
  <si>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</si>
  <si>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</si>
  <si>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</si>
  <si>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</si>
  <si>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</si>
  <si>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</si>
  <si>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</si>
  <si>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</si>
  <si>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</si>
  <si>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</si>
  <si>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</si>
  <si>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</si>
  <si>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</si>
  <si>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</si>
  <si>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</si>
  <si>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</si>
  <si>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</si>
  <si>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</si>
  <si>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</si>
  <si>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</si>
  <si>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</si>
  <si>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</si>
  <si>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</si>
  <si>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</si>
  <si>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</si>
  <si>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</si>
  <si>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</si>
  <si>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</si>
  <si>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</si>
  <si>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</si>
  <si>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</si>
  <si>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</si>
  <si>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</si>
  <si>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</si>
  <si>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</si>
  <si>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</si>
  <si>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</si>
  <si>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</si>
  <si>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</si>
  <si>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</si>
  <si>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</si>
  <si>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</si>
  <si>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</si>
  <si>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</si>
  <si>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</si>
  <si>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</si>
  <si>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</si>
  <si>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</si>
  <si>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</si>
  <si>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</si>
  <si>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</si>
  <si>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</si>
  <si>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</si>
  <si>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</si>
  <si>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</si>
  <si>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</si>
  <si>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</si>
  <si>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</si>
  <si>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</si>
  <si>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</si>
  <si>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</si>
  <si>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</si>
  <si>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</si>
  <si>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</si>
  <si>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</si>
  <si>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</si>
  <si>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</si>
  <si>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</si>
  <si>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</si>
  <si>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</si>
  <si>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</si>
  <si>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</si>
  <si>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</si>
  <si>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</si>
  <si>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</si>
  <si>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</si>
  <si>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</si>
  <si>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</si>
  <si>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</si>
  <si>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</si>
  <si>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</si>
  <si>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</si>
  <si>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</si>
  <si>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</si>
  <si>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</si>
  <si>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</si>
  <si>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</si>
  <si>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</si>
  <si>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</si>
  <si>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</si>
  <si>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</si>
  <si>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</si>
  <si>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</si>
  <si>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</si>
  <si>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</si>
  <si>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</si>
  <si>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</si>
  <si>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</si>
  <si>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</si>
  <si>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</si>
  <si>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</si>
  <si>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</si>
  <si>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</si>
  <si>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</si>
  <si>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</si>
  <si>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</si>
  <si>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</si>
  <si>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</si>
  <si>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</si>
  <si>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</si>
  <si>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</si>
  <si>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</si>
  <si>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</si>
  <si>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</si>
  <si>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</si>
  <si>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</si>
  <si>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</si>
  <si>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</si>
  <si>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</si>
  <si>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</si>
  <si>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</si>
  <si>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</si>
  <si>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</si>
  <si>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</si>
  <si>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</si>
  <si>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</si>
  <si>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</si>
  <si>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</si>
  <si>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</si>
  <si>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</si>
  <si>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</si>
  <si>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</si>
  <si>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</si>
  <si>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</si>
  <si>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</si>
  <si>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</si>
  <si>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</si>
  <si>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</si>
  <si>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</si>
  <si>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</si>
  <si>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</si>
  <si>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</si>
  <si>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</si>
  <si>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</si>
  <si>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</si>
  <si>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</si>
  <si>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</si>
  <si>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</si>
  <si>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</si>
  <si>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</si>
  <si>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</si>
  <si>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</si>
  <si>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</si>
  <si>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</si>
  <si>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</si>
  <si>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</si>
  <si>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</si>
  <si>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</si>
  <si>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</si>
  <si>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</si>
  <si>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</si>
  <si>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</si>
  <si>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</si>
  <si>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</si>
  <si>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</si>
  <si>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</si>
  <si>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</si>
  <si>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</si>
  <si>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</si>
  <si>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</si>
  <si>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</si>
  <si>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</si>
  <si>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</si>
  <si>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</si>
  <si>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</si>
  <si>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</si>
  <si>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</si>
  <si>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</si>
  <si>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</si>
  <si>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</si>
  <si>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</si>
  <si>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</si>
  <si>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</si>
  <si>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</si>
  <si>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</si>
  <si>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</si>
  <si>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</si>
  <si>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</si>
  <si>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</si>
  <si>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</si>
  <si>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</si>
  <si>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</si>
  <si>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</si>
  <si>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</si>
  <si>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</si>
  <si>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</si>
  <si>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</si>
  <si>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</si>
  <si>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</si>
  <si>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</si>
  <si>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</si>
  <si>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</si>
  <si>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</si>
  <si>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</si>
  <si>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</si>
  <si>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</si>
  <si>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</si>
  <si>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</si>
  <si>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</si>
  <si>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</si>
  <si>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</si>
  <si>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</si>
  <si>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</si>
  <si>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</si>
  <si>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</si>
  <si>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</si>
  <si>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</si>
  <si>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</si>
  <si>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</si>
  <si>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</si>
  <si>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</si>
  <si>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</si>
  <si>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</si>
  <si>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</si>
  <si>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</si>
  <si>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</si>
  <si>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</si>
  <si>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</si>
  <si>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</si>
  <si>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</si>
  <si>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</si>
  <si>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</si>
  <si>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</si>
  <si>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</si>
  <si>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</si>
  <si>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</si>
  <si>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</si>
  <si>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</si>
  <si>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</si>
  <si>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</si>
  <si>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</si>
  <si>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</si>
  <si>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</si>
  <si>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</si>
  <si>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</si>
  <si>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</si>
  <si>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</si>
  <si>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</si>
  <si>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</si>
  <si>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</si>
  <si>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</si>
  <si>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</si>
  <si>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</si>
  <si>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</si>
  <si>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</si>
  <si>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</si>
  <si>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</si>
  <si>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</si>
  <si>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</si>
  <si>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</si>
  <si>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</si>
  <si>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</si>
  <si>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</si>
  <si>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</si>
  <si>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</si>
  <si>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</si>
  <si>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</si>
  <si>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</si>
  <si>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</si>
  <si>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</si>
  <si>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</si>
  <si>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</si>
  <si>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</si>
  <si>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</si>
  <si>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</si>
  <si>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</si>
  <si>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</si>
  <si>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</si>
  <si>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</si>
  <si>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</si>
  <si>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</si>
  <si>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</si>
  <si>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</si>
  <si>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</si>
  <si>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</si>
  <si>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</si>
  <si>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</si>
  <si>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</si>
  <si>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</si>
  <si>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</si>
  <si>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</si>
  <si>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</si>
  <si>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</si>
  <si>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</si>
  <si>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</si>
  <si>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</si>
  <si>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</si>
  <si>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</si>
  <si>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</si>
  <si>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</si>
  <si>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</si>
  <si>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</si>
  <si>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</si>
  <si>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</si>
  <si>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</si>
  <si>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</si>
  <si>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</si>
  <si>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</si>
  <si>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</si>
  <si>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</si>
  <si>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</si>
  <si>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</si>
  <si>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</si>
  <si>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</si>
  <si>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</si>
  <si>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</si>
  <si>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</si>
  <si>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</si>
  <si>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</si>
  <si>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</si>
  <si>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</si>
  <si>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</si>
  <si>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</si>
  <si>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</si>
  <si>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</si>
  <si>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</si>
  <si>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</si>
  <si>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</si>
  <si>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</si>
  <si>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</si>
  <si>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</si>
  <si>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</si>
  <si>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</si>
  <si>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</si>
  <si>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</si>
  <si>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</si>
  <si>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</si>
  <si>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</si>
  <si>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</si>
  <si>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</si>
  <si>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</si>
  <si>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</si>
  <si>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</si>
  <si>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</si>
  <si>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</si>
  <si>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</si>
  <si>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</si>
  <si>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</si>
  <si>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</si>
  <si>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</si>
  <si>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</si>
  <si>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</si>
  <si>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</si>
  <si>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</si>
  <si>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</si>
  <si>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</si>
  <si>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</si>
  <si>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</si>
  <si>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</si>
  <si>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</si>
  <si>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</si>
  <si>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</si>
  <si>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</si>
  <si>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</si>
  <si>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</si>
  <si>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</si>
  <si>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</si>
  <si>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</si>
  <si>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</si>
  <si>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</si>
  <si>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</si>
  <si>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</si>
  <si>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</si>
  <si>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</si>
  <si>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</si>
  <si>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</si>
  <si>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</si>
  <si>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</si>
  <si>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</si>
  <si>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</si>
  <si>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</si>
  <si>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</si>
  <si>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</si>
  <si>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</si>
  <si>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</si>
  <si>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</si>
  <si>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</si>
  <si>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</si>
  <si>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</si>
  <si>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</si>
  <si>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</si>
  <si>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</si>
  <si>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</si>
  <si>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</si>
  <si>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</si>
  <si>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</si>
  <si>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</si>
  <si>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</si>
  <si>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</si>
  <si>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</si>
  <si>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</si>
  <si>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</si>
  <si>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</si>
  <si>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</si>
  <si>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</si>
  <si>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</si>
  <si>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</si>
  <si>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</si>
  <si>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</si>
  <si>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</si>
  <si>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</si>
  <si>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</si>
  <si>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</si>
  <si>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</si>
  <si>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</si>
  <si>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</si>
  <si>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</si>
  <si>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</si>
  <si>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</si>
  <si>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</si>
  <si>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</si>
  <si>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</si>
  <si>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</si>
  <si>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</si>
  <si>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</si>
  <si>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</si>
  <si>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</si>
  <si>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</si>
  <si>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</si>
  <si>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</si>
  <si>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</si>
  <si>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</si>
  <si>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</si>
  <si>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</si>
  <si>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</si>
  <si>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</si>
  <si>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</si>
  <si>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</si>
  <si>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</si>
  <si>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</si>
  <si>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</si>
  <si>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</si>
  <si>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</si>
  <si>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</si>
  <si>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</si>
  <si>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</si>
  <si>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</si>
  <si>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</si>
  <si>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</si>
  <si>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</si>
  <si>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</si>
  <si>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</si>
  <si>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</si>
  <si>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</si>
  <si>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</si>
  <si>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</si>
  <si>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</si>
  <si>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</si>
  <si>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</si>
  <si>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</si>
  <si>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</si>
  <si>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</si>
  <si>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</si>
  <si>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</si>
  <si>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</si>
  <si>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</si>
  <si>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</si>
  <si>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</si>
  <si>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</si>
  <si>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</si>
  <si>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</si>
  <si>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</si>
  <si>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</si>
  <si>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</si>
  <si>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</si>
  <si>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</si>
  <si>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</si>
  <si>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</si>
  <si>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</si>
  <si>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</si>
  <si>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</si>
  <si>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</si>
  <si>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</si>
  <si>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</si>
  <si>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</si>
  <si>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</si>
  <si>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</si>
  <si>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</si>
  <si>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</si>
  <si>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</si>
  <si>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</si>
  <si>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</si>
  <si>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</si>
  <si>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</si>
  <si>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</si>
  <si>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</si>
  <si>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</si>
  <si>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</si>
  <si>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</si>
  <si>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</si>
  <si>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</si>
  <si>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</si>
  <si>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</si>
  <si>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</si>
  <si>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</si>
  <si>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</si>
  <si>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</si>
  <si>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</si>
  <si>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</si>
  <si>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</si>
  <si>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</si>
  <si>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</si>
  <si>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</si>
  <si>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</si>
  <si>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</si>
  <si>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</si>
  <si>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</si>
  <si>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</si>
  <si>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</si>
  <si>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</si>
  <si>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</si>
  <si>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</si>
  <si>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</si>
  <si>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</si>
  <si>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</si>
  <si>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</si>
  <si>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</si>
  <si>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</si>
  <si>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</si>
  <si>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</si>
  <si>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</si>
  <si>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</si>
  <si>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</si>
  <si>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</si>
  <si>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</si>
  <si>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</si>
  <si>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</si>
  <si>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</si>
  <si>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</si>
  <si>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</si>
  <si>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</si>
  <si>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</si>
  <si>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</si>
  <si>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</si>
  <si>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</si>
  <si>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</si>
  <si>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</si>
  <si>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</si>
  <si>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</si>
  <si>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</si>
  <si>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</si>
  <si>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</si>
  <si>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</si>
  <si>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</si>
  <si>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</si>
  <si>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</si>
  <si>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</si>
  <si>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</si>
  <si>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</si>
  <si>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</si>
  <si>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</si>
  <si>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</si>
  <si>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</si>
  <si>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</si>
  <si>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</si>
  <si>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</si>
  <si>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</si>
  <si>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</si>
  <si>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</si>
  <si>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</si>
  <si>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</si>
  <si>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</si>
  <si>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</si>
  <si>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</si>
  <si>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</si>
  <si>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</si>
  <si>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</si>
  <si>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</si>
  <si>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</si>
  <si>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</si>
  <si>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</si>
  <si>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</si>
  <si>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</si>
  <si>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</si>
  <si>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</si>
  <si>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</si>
  <si>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</si>
  <si>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</si>
  <si>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</si>
  <si>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</si>
  <si>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</si>
  <si>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</si>
  <si>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</si>
  <si>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</si>
  <si>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</si>
  <si>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</si>
  <si>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</si>
  <si>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</si>
  <si>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</si>
  <si>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</si>
  <si>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</si>
  <si>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</si>
  <si>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</si>
  <si>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</si>
  <si>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</si>
  <si>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</si>
  <si>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</si>
  <si>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</si>
  <si>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</si>
  <si>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</si>
  <si>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</si>
  <si>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</si>
  <si>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</si>
  <si>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</si>
  <si>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</si>
  <si>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</si>
  <si>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</si>
  <si>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</si>
  <si>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</si>
  <si>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</si>
  <si>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</si>
  <si>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</si>
  <si>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</si>
  <si>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</si>
  <si>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</si>
  <si>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</si>
  <si>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</si>
  <si>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</si>
  <si>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</si>
  <si>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</si>
  <si>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</si>
  <si>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</si>
  <si>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</si>
  <si>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</si>
  <si>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</si>
  <si>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</si>
  <si>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</si>
  <si>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</si>
  <si>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</si>
  <si>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</si>
  <si>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</si>
  <si>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</si>
  <si>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</si>
  <si>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</si>
  <si>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</si>
  <si>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</si>
  <si>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</si>
  <si>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</si>
  <si>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</si>
  <si>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</si>
  <si>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</si>
  <si>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</si>
  <si>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</si>
  <si>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</si>
  <si>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</si>
  <si>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</si>
  <si>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</si>
  <si>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</si>
  <si>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</si>
  <si>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</si>
  <si>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</si>
  <si>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</si>
  <si>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</si>
  <si>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</si>
  <si>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</si>
  <si>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</si>
  <si>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</si>
  <si>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</si>
  <si>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</si>
  <si>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</si>
  <si>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</si>
  <si>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</si>
  <si>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</si>
  <si>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</si>
  <si>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</si>
  <si>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</si>
  <si>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</si>
  <si>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</si>
  <si>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</si>
  <si>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</si>
  <si>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</si>
  <si>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</si>
  <si>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</si>
  <si>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</si>
  <si>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</si>
  <si>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</si>
  <si>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</si>
  <si>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</si>
  <si>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</si>
  <si>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</si>
  <si>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</si>
  <si>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</si>
  <si>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</si>
  <si>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</si>
  <si>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</si>
  <si>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</si>
  <si>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</si>
  <si>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</si>
  <si>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</si>
  <si>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</si>
  <si>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</si>
  <si>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</si>
  <si>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</si>
  <si>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</si>
  <si>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</si>
  <si>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</si>
  <si>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</si>
  <si>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</si>
  <si>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</si>
  <si>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</si>
  <si>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</si>
  <si>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</si>
  <si>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</si>
  <si>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</si>
  <si>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</si>
  <si>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</si>
  <si>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</si>
  <si>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</si>
  <si>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</si>
  <si>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</si>
  <si>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</si>
  <si>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</si>
  <si>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</si>
  <si>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</si>
  <si>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</si>
  <si>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</si>
  <si>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</si>
  <si>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</si>
  <si>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</si>
  <si>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</si>
  <si>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</si>
  <si>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</si>
  <si>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</si>
  <si>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</si>
  <si>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</si>
  <si>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</si>
  <si>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</si>
  <si>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</si>
  <si>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</si>
  <si>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</si>
  <si>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</si>
  <si>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</si>
  <si>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</si>
  <si>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</si>
  <si>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</si>
  <si>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</si>
  <si>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</si>
  <si>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</si>
  <si>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</si>
  <si>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</si>
  <si>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</si>
  <si>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</si>
  <si>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</si>
  <si>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</si>
  <si>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</si>
  <si>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</si>
  <si>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</si>
  <si>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</si>
  <si>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</si>
  <si>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</si>
  <si>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</si>
  <si>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</si>
  <si>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</si>
  <si>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</si>
  <si>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</si>
  <si>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</si>
  <si>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</si>
  <si>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</si>
  <si>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</si>
  <si>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</si>
  <si>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</si>
  <si>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</si>
  <si>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</si>
  <si>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</si>
  <si>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</si>
  <si>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</si>
  <si>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</si>
  <si>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</si>
  <si>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</si>
  <si>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</si>
  <si>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</si>
  <si>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</si>
  <si>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</si>
  <si>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</si>
  <si>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</si>
  <si>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</si>
  <si>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</si>
  <si>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</si>
  <si>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</si>
  <si>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</si>
  <si>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</si>
  <si>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</si>
  <si>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</si>
  <si>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</si>
  <si>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</si>
  <si>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</si>
  <si>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</si>
  <si>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</si>
  <si>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</si>
  <si>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</si>
  <si>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</si>
  <si>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</si>
  <si>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</si>
  <si>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</si>
  <si>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</si>
  <si>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</si>
  <si>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</si>
  <si>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</si>
  <si>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</si>
  <si>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</si>
  <si>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</si>
  <si>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</si>
  <si>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</si>
  <si>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</si>
  <si>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</si>
  <si>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</si>
  <si>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</si>
  <si>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</si>
  <si>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</si>
  <si>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</si>
  <si>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</si>
  <si>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</si>
  <si>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</si>
  <si>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</si>
  <si>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</si>
  <si>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</si>
  <si>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</si>
  <si>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</si>
  <si>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</si>
  <si>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</si>
  <si>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</si>
  <si>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</si>
  <si>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</si>
  <si>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</si>
  <si>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</si>
  <si>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</si>
  <si>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</si>
  <si>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</si>
  <si>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</si>
  <si>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</si>
  <si>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</si>
  <si>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</si>
  <si>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</si>
  <si>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</si>
  <si>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</si>
  <si>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</si>
  <si>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</si>
  <si>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</si>
  <si>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</si>
  <si>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</si>
  <si>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</si>
  <si>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</si>
  <si>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</si>
  <si>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</si>
  <si>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</si>
  <si>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</si>
  <si>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</si>
  <si>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</si>
  <si>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</si>
  <si>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</si>
  <si>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</si>
  <si>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</si>
  <si>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</si>
  <si>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</si>
  <si>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</si>
  <si>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</si>
  <si>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</si>
  <si>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</si>
  <si>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</si>
  <si>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</si>
  <si>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</si>
  <si>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</si>
  <si>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</si>
  <si>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</si>
  <si>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</si>
  <si>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</si>
  <si>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</si>
  <si>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</si>
  <si>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</si>
  <si>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</si>
  <si>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</si>
  <si>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</si>
  <si>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</si>
  <si>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</si>
  <si>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</si>
  <si>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</si>
  <si>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</si>
  <si>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</si>
  <si>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</si>
  <si>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</si>
  <si>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</si>
  <si>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</si>
  <si>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</si>
  <si>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</si>
  <si>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</si>
  <si>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</si>
  <si>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</si>
  <si>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</si>
  <si>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</si>
  <si>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</si>
  <si>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</si>
  <si>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</si>
  <si>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</si>
  <si>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</si>
  <si>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</si>
  <si>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</si>
  <si>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</si>
  <si>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</si>
  <si>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</si>
  <si>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</si>
  <si>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</si>
  <si>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</si>
  <si>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</si>
  <si>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</si>
  <si>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</si>
  <si>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</si>
  <si>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</si>
  <si>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</si>
  <si>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</si>
  <si>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</si>
  <si>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</si>
  <si>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</si>
  <si>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</si>
  <si>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</si>
  <si>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</si>
  <si>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</si>
  <si>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</si>
  <si>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</si>
  <si>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</si>
  <si>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</si>
  <si>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</si>
  <si>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</si>
  <si>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</si>
  <si>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</si>
  <si>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</si>
  <si>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</si>
  <si>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</si>
  <si>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</si>
  <si>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</si>
  <si>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</si>
  <si>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</si>
  <si>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</si>
  <si>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</si>
  <si>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</si>
  <si>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</si>
  <si>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</si>
  <si>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</si>
  <si>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</si>
  <si>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</si>
  <si>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</si>
  <si>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</si>
  <si>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</si>
  <si>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</si>
  <si>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</si>
  <si>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</si>
  <si>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</si>
  <si>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</si>
  <si>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</si>
  <si>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</si>
  <si>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</si>
  <si>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</si>
  <si>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</si>
  <si>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</si>
  <si>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</si>
  <si>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</si>
  <si>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</si>
  <si>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</si>
  <si>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</si>
  <si>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</si>
  <si>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</si>
  <si>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</si>
  <si>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</si>
  <si>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</si>
  <si>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</si>
  <si>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</si>
  <si>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</si>
  <si>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</si>
  <si>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</si>
  <si>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</si>
  <si>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</si>
  <si>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</si>
  <si>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</si>
  <si>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</si>
  <si>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</si>
  <si>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</si>
  <si>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</si>
  <si>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</si>
  <si>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</si>
  <si>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</si>
  <si>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</si>
  <si>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</si>
  <si>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</si>
  <si>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</si>
  <si>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</si>
  <si>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</si>
  <si>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</si>
  <si>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</si>
  <si>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</si>
  <si>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</si>
  <si>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</si>
  <si>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</si>
  <si>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</si>
  <si>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</si>
  <si>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</si>
  <si>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</si>
  <si>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</si>
  <si>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</si>
  <si>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</si>
  <si>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</si>
  <si>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</si>
  <si>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</si>
  <si>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</si>
  <si>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</si>
  <si>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</si>
  <si>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</si>
  <si>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</si>
  <si>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</si>
  <si>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</si>
  <si>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</si>
  <si>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</si>
  <si>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</si>
  <si>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</si>
  <si>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</si>
  <si>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</si>
  <si>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</si>
  <si>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</si>
  <si>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</si>
  <si>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</si>
  <si>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</si>
  <si>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</si>
  <si>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</si>
  <si>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</si>
  <si>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</si>
  <si>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</si>
  <si>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</si>
  <si>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</si>
  <si>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</si>
  <si>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</si>
  <si>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</si>
  <si>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</si>
  <si>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</si>
  <si>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</si>
  <si>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</si>
  <si>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</si>
  <si>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</si>
  <si>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</si>
  <si>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</si>
  <si>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</si>
  <si>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</si>
  <si>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</si>
  <si>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</si>
  <si>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</si>
  <si>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</si>
  <si>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</si>
  <si>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</si>
  <si>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</si>
  <si>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</si>
  <si>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</si>
  <si>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</si>
  <si>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</si>
  <si>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</si>
  <si>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</si>
  <si>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</si>
  <si>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</si>
  <si>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</si>
  <si>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</si>
  <si>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</si>
  <si>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</si>
  <si>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</si>
  <si>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</si>
  <si>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</si>
  <si>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</si>
  <si>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</si>
  <si>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</si>
  <si>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</si>
  <si>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</si>
  <si>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</si>
  <si>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</si>
  <si>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</si>
  <si>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</si>
  <si>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</si>
  <si>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</si>
  <si>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</si>
  <si>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</si>
  <si>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</si>
  <si>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</si>
  <si>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</si>
  <si>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</si>
  <si>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</si>
  <si>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</si>
  <si>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</si>
  <si>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</si>
  <si>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</si>
  <si>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</si>
  <si>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</si>
  <si>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</si>
  <si>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</si>
  <si>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</si>
  <si>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</si>
  <si>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</si>
  <si>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</si>
  <si>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</si>
  <si>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</si>
  <si>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</si>
  <si>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</si>
  <si>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</si>
  <si>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</si>
  <si>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</si>
  <si>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</si>
  <si>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</si>
  <si>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</si>
  <si>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</si>
  <si>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</si>
  <si>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</si>
  <si>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</si>
  <si>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</si>
  <si>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</si>
  <si>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</si>
  <si>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</si>
  <si>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</si>
  <si>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</si>
  <si>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</si>
  <si>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</si>
  <si>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</si>
  <si>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</si>
  <si>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</si>
  <si>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</si>
  <si>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</si>
  <si>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</si>
  <si>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</si>
  <si>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</si>
  <si>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</si>
  <si>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</si>
  <si>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</si>
  <si>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</si>
  <si>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</si>
  <si>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</si>
  <si>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</si>
  <si>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</si>
  <si>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</si>
  <si>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</si>
  <si>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</si>
  <si>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</si>
  <si>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</si>
  <si>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</si>
  <si>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</si>
  <si>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</si>
  <si>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</si>
  <si>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</si>
  <si>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</si>
  <si>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</si>
  <si>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</si>
  <si>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</si>
  <si>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</si>
  <si>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</si>
  <si>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</si>
  <si>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</si>
  <si>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</si>
  <si>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</si>
  <si>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</si>
  <si>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</si>
  <si>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</si>
  <si>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</si>
  <si>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</si>
  <si>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</si>
  <si>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</si>
  <si>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</si>
  <si>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</si>
  <si>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</si>
  <si>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</si>
  <si>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</si>
  <si>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</si>
  <si>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</si>
  <si>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</si>
  <si>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</si>
  <si>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</si>
  <si>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</si>
  <si>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</si>
  <si>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</si>
  <si>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</si>
  <si>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</si>
  <si>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</si>
  <si>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</si>
  <si>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</si>
  <si>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</si>
  <si>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</si>
  <si>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</si>
  <si>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</si>
  <si>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</si>
  <si>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</si>
  <si>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</si>
  <si>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</si>
  <si>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</si>
  <si>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</si>
  <si>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</si>
  <si>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</si>
  <si>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</si>
  <si>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</si>
  <si>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</si>
  <si>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</si>
  <si>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</si>
  <si>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</si>
  <si>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</si>
  <si>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</si>
  <si>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</si>
  <si>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</si>
  <si>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</si>
  <si>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</si>
  <si>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</si>
  <si>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</si>
  <si>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</si>
  <si>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</si>
  <si>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</si>
  <si>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</si>
  <si>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</si>
  <si>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</si>
  <si>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</si>
  <si>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</si>
  <si>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</si>
  <si>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</si>
  <si>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</si>
  <si>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</si>
  <si>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</si>
  <si>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</si>
  <si>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</si>
  <si>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</si>
  <si>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</si>
  <si>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</si>
  <si>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</si>
  <si>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</si>
  <si>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</si>
  <si>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</si>
  <si>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</si>
  <si>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</si>
  <si>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</si>
  <si>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</si>
  <si>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</si>
  <si>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</si>
  <si>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</si>
  <si>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</si>
  <si>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</si>
  <si>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</si>
  <si>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</si>
  <si>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</si>
  <si>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</si>
  <si>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</si>
  <si>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</si>
  <si>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</si>
  <si>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</si>
  <si>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</si>
  <si>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</si>
  <si>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</si>
  <si>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</si>
  <si>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</si>
  <si>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</si>
  <si>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</si>
  <si>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</si>
  <si>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</si>
  <si>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</si>
  <si>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</si>
  <si>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</si>
  <si>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</si>
  <si>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</si>
  <si>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</si>
  <si>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</si>
  <si>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</si>
  <si>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</si>
  <si>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</si>
  <si>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</si>
  <si>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</si>
  <si>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</si>
  <si>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</si>
  <si>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</si>
  <si>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</si>
  <si>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</si>
  <si>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</si>
  <si>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</si>
  <si>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</si>
  <si>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</si>
  <si>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</si>
  <si>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</si>
  <si>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</si>
  <si>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</si>
  <si>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</si>
  <si>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</si>
  <si>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</si>
  <si>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</si>
  <si>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</si>
  <si>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</si>
  <si>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</si>
  <si>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</si>
  <si>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</si>
  <si>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</si>
  <si>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</si>
  <si>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</si>
  <si>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</si>
  <si>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</si>
  <si>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</si>
  <si>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</si>
  <si>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</si>
  <si>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</si>
  <si>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</si>
  <si>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</si>
  <si>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</si>
  <si>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</si>
  <si>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</si>
  <si>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</si>
  <si>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</si>
  <si>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</si>
  <si>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</si>
  <si>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</si>
  <si>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</si>
  <si>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</si>
  <si>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</si>
  <si>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</si>
  <si>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</si>
  <si>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</si>
  <si>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</si>
  <si>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</si>
  <si>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</si>
  <si>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</si>
  <si>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</si>
  <si>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</si>
  <si>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</si>
  <si>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</si>
  <si>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</si>
  <si>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</si>
  <si>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</si>
  <si>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</si>
  <si>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</si>
  <si>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</si>
  <si>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</si>
  <si>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</si>
  <si>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</si>
  <si>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</si>
  <si>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</si>
  <si>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</si>
  <si>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</si>
  <si>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</si>
  <si>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</si>
  <si>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</si>
  <si>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</si>
  <si>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</si>
  <si>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</si>
  <si>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</si>
  <si>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</si>
  <si>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</si>
  <si>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</si>
  <si>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</si>
  <si>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</si>
  <si>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</si>
  <si>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</si>
  <si>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</si>
  <si>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</si>
  <si>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</si>
  <si>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</si>
  <si>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</si>
  <si>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</si>
  <si>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</si>
  <si>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</si>
  <si>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</si>
  <si>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</si>
  <si>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</si>
  <si>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</si>
  <si>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</si>
  <si>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</si>
  <si>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</si>
  <si>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</si>
  <si>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</si>
  <si>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</si>
  <si>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</si>
  <si>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</si>
  <si>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</si>
  <si>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</si>
  <si>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</si>
  <si>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</si>
  <si>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</si>
  <si>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</si>
  <si>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</si>
  <si>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</si>
  <si>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</si>
  <si>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</si>
  <si>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</si>
  <si>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</si>
  <si>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</si>
  <si>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</si>
  <si>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</si>
  <si>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</si>
  <si>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</si>
  <si>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</si>
  <si>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</si>
  <si>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</si>
  <si>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</si>
  <si>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</si>
  <si>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</si>
  <si>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</si>
  <si>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</si>
  <si>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</si>
  <si>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</si>
  <si>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</si>
  <si>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</si>
  <si>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</si>
  <si>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</si>
  <si>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</si>
  <si>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</si>
  <si>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</si>
  <si>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</si>
  <si>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</si>
  <si>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</si>
  <si>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</si>
  <si>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</si>
  <si>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</si>
  <si>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</si>
  <si>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</si>
  <si>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</si>
  <si>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</si>
  <si>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</si>
  <si>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</si>
  <si>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</si>
  <si>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</si>
  <si>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</si>
  <si>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</si>
  <si>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</si>
  <si>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</si>
  <si>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</si>
  <si>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</si>
  <si>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</si>
  <si>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</si>
  <si>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</si>
  <si>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</si>
  <si>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</si>
  <si>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</si>
  <si>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</si>
  <si>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</si>
  <si>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</si>
  <si>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</si>
  <si>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</si>
  <si>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</si>
  <si>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</si>
  <si>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</si>
  <si>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</si>
  <si>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</si>
  <si>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</si>
  <si>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</si>
  <si>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</si>
  <si>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</si>
  <si>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</si>
  <si>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</si>
  <si>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</si>
  <si>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</si>
  <si>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</si>
  <si>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</si>
  <si>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</si>
  <si>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</si>
  <si>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</si>
  <si>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</si>
  <si>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</si>
  <si>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</si>
  <si>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</si>
  <si>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</si>
  <si>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</si>
  <si>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</si>
  <si>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</si>
  <si>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</si>
  <si>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</si>
  <si>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</si>
  <si>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</si>
  <si>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</si>
  <si>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</si>
  <si>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</si>
  <si>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</si>
  <si>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</si>
  <si>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</si>
  <si>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</si>
  <si>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</si>
  <si>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</si>
  <si>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</si>
  <si>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</si>
  <si>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</si>
  <si>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</si>
  <si>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</si>
  <si>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</si>
  <si>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</si>
  <si>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</si>
  <si>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</si>
  <si>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</si>
  <si>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</si>
  <si>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</si>
  <si>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</si>
  <si>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</si>
  <si>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</si>
  <si>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</si>
  <si>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</si>
  <si>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</si>
  <si>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</si>
  <si>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</si>
  <si>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</si>
  <si>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</si>
  <si>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</si>
  <si>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</si>
  <si>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</si>
  <si>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</si>
  <si>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</si>
  <si>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</si>
  <si>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</si>
  <si>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</si>
  <si>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</si>
  <si>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</si>
  <si>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</si>
  <si>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</si>
  <si>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</si>
  <si>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</si>
  <si>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</si>
  <si>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</si>
  <si>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</si>
  <si>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</si>
  <si>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</si>
  <si>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</si>
  <si>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</si>
  <si>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</si>
  <si>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</si>
  <si>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</si>
  <si>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</si>
  <si>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</si>
  <si>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</si>
  <si>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</si>
  <si>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</si>
  <si>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</si>
  <si>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</si>
  <si>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</si>
  <si>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</si>
  <si>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</si>
  <si>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</si>
  <si>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</si>
  <si>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</si>
  <si>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</si>
  <si>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</si>
  <si>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</si>
  <si>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</si>
  <si>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</si>
  <si>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</si>
  <si>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</si>
  <si>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</si>
  <si>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</si>
  <si>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</si>
  <si>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</si>
  <si>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</si>
  <si>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</si>
  <si>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</si>
  <si>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</si>
  <si>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</si>
  <si>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</si>
  <si>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</si>
  <si>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</si>
  <si>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</si>
  <si>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</si>
  <si>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</si>
  <si>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</si>
  <si>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</si>
  <si>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</si>
  <si>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</si>
  <si>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</si>
  <si>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</si>
  <si>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</si>
  <si>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</si>
  <si>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</si>
  <si>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</si>
  <si>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</si>
  <si>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</si>
  <si>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</si>
  <si>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</si>
  <si>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</si>
  <si>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</si>
  <si>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</si>
  <si>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</si>
  <si>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</si>
  <si>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</si>
  <si>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</si>
  <si>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</si>
  <si>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</si>
  <si>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</si>
  <si>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</si>
  <si>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</si>
  <si>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</si>
  <si>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</si>
  <si>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</si>
  <si>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</si>
  <si>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</si>
  <si>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</si>
  <si>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</si>
  <si>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</si>
  <si>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</si>
  <si>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</si>
  <si>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</si>
  <si>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</si>
  <si>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</si>
  <si>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</si>
  <si>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</si>
  <si>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</si>
  <si>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</si>
  <si>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</si>
  <si>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</si>
  <si>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</si>
  <si>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</si>
  <si>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</si>
  <si>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</si>
  <si>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</si>
  <si>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</si>
  <si>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</si>
  <si>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</si>
  <si>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</si>
  <si>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</si>
  <si>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</si>
  <si>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</si>
  <si>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</si>
  <si>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</si>
  <si>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</si>
  <si>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</si>
  <si>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</si>
  <si>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</si>
  <si>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</si>
  <si>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</si>
  <si>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</si>
  <si>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</si>
  <si>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</si>
  <si>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</si>
  <si>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</si>
  <si>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</si>
  <si>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</si>
  <si>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</si>
  <si>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</si>
  <si>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</si>
  <si>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</si>
  <si>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</si>
  <si>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</si>
  <si>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</si>
  <si>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</si>
  <si>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</si>
  <si>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</si>
  <si>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</si>
  <si>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</si>
  <si>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</si>
  <si>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</si>
  <si>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</si>
  <si>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</si>
  <si>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</si>
  <si>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</si>
  <si>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</si>
  <si>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</si>
  <si>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</si>
  <si>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</si>
  <si>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</si>
  <si>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</si>
  <si>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</si>
  <si>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</si>
  <si>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</si>
  <si>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</si>
  <si>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</si>
  <si>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</si>
  <si>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</si>
  <si>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</si>
  <si>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</si>
  <si>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</si>
  <si>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</si>
  <si>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</si>
  <si>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</si>
  <si>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</si>
  <si>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</si>
  <si>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</si>
  <si>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</si>
  <si>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</si>
  <si>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</si>
  <si>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</si>
  <si>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</si>
  <si>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</si>
  <si>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</si>
  <si>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</si>
  <si>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</si>
  <si>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</si>
  <si>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</si>
  <si>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</si>
  <si>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</si>
  <si>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</si>
  <si>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</si>
  <si>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</si>
  <si>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</si>
  <si>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</si>
  <si>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</si>
  <si>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</si>
  <si>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</si>
  <si>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</si>
  <si>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</si>
  <si>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</si>
  <si>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</si>
  <si>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</si>
  <si>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</si>
  <si>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</si>
  <si>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</si>
  <si>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</si>
  <si>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</si>
  <si>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</si>
  <si>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</si>
  <si>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</si>
  <si>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</si>
  <si>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</si>
  <si>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</si>
  <si>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</si>
  <si>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</si>
  <si>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</si>
  <si>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</si>
  <si>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</si>
  <si>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</si>
  <si>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</si>
  <si>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</si>
  <si>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</si>
  <si>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</si>
  <si>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</si>
  <si>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</si>
  <si>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</si>
  <si>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</si>
  <si>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</si>
  <si>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</si>
  <si>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</si>
  <si>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</si>
  <si>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</si>
  <si>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</si>
  <si>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</si>
  <si>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</si>
  <si>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</si>
  <si>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</si>
  <si>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</si>
  <si>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</si>
  <si>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</si>
  <si>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</si>
  <si>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</si>
  <si>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</si>
  <si>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</si>
  <si>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</si>
  <si>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</si>
  <si>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</si>
  <si>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</si>
  <si>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</si>
  <si>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</si>
  <si>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</si>
  <si>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</si>
  <si>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</si>
  <si>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</si>
  <si>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</si>
  <si>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</si>
  <si>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</si>
  <si>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</si>
  <si>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</si>
  <si>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</si>
  <si>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</si>
  <si>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</si>
  <si>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</si>
  <si>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</si>
  <si>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</si>
  <si>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</si>
  <si>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</si>
  <si>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</si>
  <si>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</si>
  <si>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</si>
  <si>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</si>
  <si>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</si>
  <si>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</si>
  <si>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</si>
  <si>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</si>
  <si>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</si>
  <si>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</si>
  <si>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</si>
  <si>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</si>
  <si>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</si>
  <si>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</si>
  <si>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</si>
  <si>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</si>
  <si>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</si>
  <si>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</si>
  <si>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</si>
  <si>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</si>
  <si>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</si>
  <si>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</si>
  <si>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</si>
  <si>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</si>
  <si>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</si>
  <si>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</si>
  <si>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</si>
  <si>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</si>
  <si>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</si>
  <si>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</si>
  <si>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</si>
  <si>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</si>
  <si>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</si>
  <si>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</si>
  <si>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</si>
  <si>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</si>
  <si>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</si>
  <si>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</si>
  <si>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</si>
  <si>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</si>
  <si>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</si>
  <si>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</si>
  <si>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</si>
  <si>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</si>
  <si>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</si>
  <si>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</si>
  <si>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</si>
  <si>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</si>
  <si>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</si>
  <si>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</si>
  <si>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</si>
  <si>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</si>
  <si>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</si>
  <si>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</si>
  <si>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</si>
  <si>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</si>
  <si>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</si>
  <si>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</si>
  <si>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</si>
  <si>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</si>
  <si>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</si>
  <si>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</si>
  <si>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</si>
  <si>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</si>
  <si>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</si>
  <si>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</si>
  <si>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</si>
  <si>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</si>
  <si>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</si>
  <si>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</si>
  <si>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</si>
  <si>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</si>
  <si>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</si>
  <si>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</si>
  <si>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</si>
  <si>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</si>
  <si>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</si>
  <si>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</si>
  <si>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</si>
  <si>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</si>
  <si>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</si>
  <si>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</si>
  <si>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</si>
  <si>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</si>
  <si>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</si>
  <si>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</si>
  <si>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</si>
  <si>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</si>
  <si>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</si>
  <si>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</si>
  <si>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</si>
  <si>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</si>
  <si>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</si>
  <si>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</si>
  <si>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</si>
  <si>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</si>
  <si>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</si>
  <si>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</si>
  <si>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</si>
  <si>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</si>
  <si>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</si>
  <si>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</si>
  <si>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</si>
  <si>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</si>
  <si>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</si>
  <si>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</si>
  <si>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</si>
  <si>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</si>
  <si>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</si>
  <si>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</si>
  <si>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</si>
  <si>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</si>
  <si>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</si>
  <si>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</si>
  <si>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</si>
  <si>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</si>
  <si>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</si>
  <si>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</si>
  <si>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</si>
  <si>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</si>
  <si>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</si>
  <si>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</si>
  <si>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</si>
  <si>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</si>
  <si>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</si>
  <si>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</si>
  <si>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</si>
  <si>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</si>
  <si>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</si>
  <si>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</si>
  <si>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</si>
  <si>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</si>
  <si>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</si>
  <si>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</si>
  <si>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</si>
  <si>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</si>
  <si>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</si>
  <si>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</si>
  <si>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</si>
  <si>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</si>
  <si>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</si>
  <si>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</si>
  <si>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</si>
  <si>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</si>
  <si>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</si>
  <si>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</si>
  <si>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</si>
  <si>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</si>
  <si>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</si>
  <si>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</si>
  <si>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</si>
  <si>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</si>
  <si>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</si>
  <si>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</si>
  <si>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</si>
  <si>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</si>
  <si>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</si>
  <si>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</si>
  <si>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</si>
  <si>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</si>
  <si>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</si>
  <si>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</si>
  <si>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</si>
  <si>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</si>
  <si>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</si>
  <si>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</si>
  <si>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</si>
  <si>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</si>
  <si>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</si>
  <si>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</si>
  <si>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</si>
  <si>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</si>
  <si>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</si>
  <si>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</si>
  <si>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</si>
  <si>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</si>
  <si>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</si>
  <si>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</si>
  <si>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</si>
  <si>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</si>
  <si>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</si>
  <si>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</si>
  <si>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</si>
  <si>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</si>
  <si>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</si>
  <si>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</si>
  <si>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</si>
  <si>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</si>
  <si>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</si>
  <si>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</si>
  <si>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</si>
  <si>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</si>
  <si>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</si>
  <si>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</si>
  <si>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</si>
  <si>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</si>
  <si>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</si>
  <si>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</si>
  <si>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</si>
  <si>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</si>
  <si>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</si>
  <si>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</si>
  <si>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</si>
  <si>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</si>
  <si>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</si>
  <si>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</si>
  <si>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</si>
  <si>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</si>
  <si>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</si>
  <si>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</si>
  <si>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</si>
  <si>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</si>
  <si>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</si>
  <si>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</si>
  <si>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</si>
  <si>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</si>
  <si>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</si>
  <si>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</si>
  <si>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</si>
  <si>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</si>
  <si>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</si>
  <si>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</si>
  <si>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</si>
  <si>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</si>
  <si>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</si>
  <si>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</si>
  <si>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</si>
  <si>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</si>
  <si>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</si>
  <si>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</si>
  <si>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</si>
  <si>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</si>
  <si>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</si>
  <si>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</si>
  <si>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</si>
  <si>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</si>
  <si>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</si>
  <si>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</si>
  <si>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</si>
  <si>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</si>
  <si>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</si>
  <si>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</si>
  <si>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</si>
  <si>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</si>
  <si>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</si>
  <si>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</si>
  <si>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</si>
  <si>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</si>
  <si>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</si>
  <si>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</si>
  <si>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</si>
  <si>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</si>
  <si>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</si>
  <si>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</si>
  <si>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</si>
  <si>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</si>
  <si>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</si>
  <si>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</si>
  <si>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</si>
  <si>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</si>
  <si>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</si>
  <si>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</si>
  <si>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</si>
  <si>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</si>
  <si>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</si>
  <si>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</si>
  <si>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</si>
  <si>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</si>
  <si>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</si>
  <si>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</si>
  <si>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</si>
  <si>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</si>
  <si>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</si>
  <si>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</si>
  <si>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</si>
  <si>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</si>
  <si>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</si>
  <si>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</si>
  <si>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</si>
  <si>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</si>
  <si>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</si>
  <si>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</si>
  <si>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</si>
  <si>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</si>
  <si>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</si>
  <si>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</si>
  <si>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</si>
  <si>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</si>
  <si>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</si>
  <si>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</si>
  <si>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</si>
  <si>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</si>
  <si>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</si>
  <si>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</si>
  <si>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</si>
  <si>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</si>
  <si>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</si>
  <si>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</si>
  <si>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</si>
  <si>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</si>
  <si>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</si>
  <si>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</si>
  <si>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</si>
  <si>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</si>
  <si>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</si>
  <si>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</si>
  <si>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</si>
  <si>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</si>
  <si>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</si>
  <si>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</si>
  <si>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</si>
  <si>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</si>
  <si>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</si>
  <si>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</si>
  <si>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</si>
  <si>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</si>
  <si>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</si>
  <si>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</si>
  <si>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</si>
  <si>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</si>
  <si>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</si>
  <si>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</si>
  <si>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</si>
  <si>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</si>
  <si>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</si>
  <si>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</si>
  <si>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</si>
  <si>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</si>
  <si>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</si>
  <si>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</si>
  <si>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</si>
  <si>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</si>
  <si>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</si>
  <si>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</si>
  <si>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</si>
  <si>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</si>
  <si>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</si>
  <si>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</si>
  <si>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</si>
  <si>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</si>
  <si>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</si>
  <si>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</si>
  <si>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</si>
  <si>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</si>
  <si>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</si>
  <si>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</si>
  <si>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</si>
  <si>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</si>
  <si>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</si>
  <si>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</si>
  <si>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</si>
  <si>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</si>
  <si>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</si>
  <si>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</si>
  <si>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</si>
  <si>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</si>
  <si>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</si>
  <si>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</si>
  <si>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</si>
  <si>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</si>
  <si>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</si>
  <si>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</si>
  <si>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</si>
  <si>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</si>
  <si>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</si>
  <si>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</si>
  <si>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</si>
  <si>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</si>
  <si>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</si>
  <si>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</si>
  <si>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</si>
  <si>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</si>
  <si>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</si>
  <si>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</si>
  <si>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</si>
  <si>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</si>
  <si>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</si>
  <si>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</si>
  <si>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</si>
  <si>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</si>
  <si>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</si>
  <si>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</si>
  <si>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</si>
  <si>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</si>
  <si>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</si>
  <si>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</si>
  <si>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</si>
  <si>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</si>
  <si>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</si>
  <si>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</si>
  <si>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</si>
  <si>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</si>
  <si>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</si>
  <si>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</si>
  <si>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</si>
  <si>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</si>
  <si>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</si>
  <si>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</si>
  <si>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</si>
  <si>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</si>
  <si>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</si>
  <si>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</si>
  <si>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</si>
  <si>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</si>
  <si>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</si>
  <si>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</si>
  <si>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</si>
  <si>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</si>
  <si>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</si>
  <si>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</si>
  <si>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</si>
  <si>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</si>
  <si>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</si>
  <si>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</si>
  <si>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</si>
  <si>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</si>
  <si>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</si>
  <si>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</si>
  <si>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</si>
  <si>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</si>
  <si>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</si>
  <si>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</si>
  <si>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</si>
  <si>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</si>
  <si>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</si>
  <si>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</si>
  <si>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</si>
  <si>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</si>
  <si>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</si>
  <si>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</si>
  <si>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</si>
  <si>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</si>
  <si>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</si>
  <si>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</si>
  <si>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</si>
  <si>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</si>
  <si>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</si>
  <si>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</si>
  <si>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</si>
  <si>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</si>
  <si>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</si>
  <si>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</si>
  <si>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</si>
  <si>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</si>
  <si>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</si>
  <si>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</si>
  <si>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</si>
  <si>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</si>
  <si>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</si>
  <si>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</si>
  <si>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</si>
  <si>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</si>
  <si>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</si>
  <si>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</si>
  <si>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</si>
  <si>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</si>
  <si>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</si>
  <si>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</si>
  <si>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</si>
  <si>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</si>
  <si>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</si>
  <si>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</si>
  <si>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</si>
  <si>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</si>
  <si>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</si>
  <si>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</si>
  <si>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</si>
  <si>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</si>
  <si>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</si>
  <si>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</si>
  <si>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</si>
  <si>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</si>
  <si>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</si>
  <si>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</si>
  <si>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</si>
  <si>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</si>
  <si>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</si>
  <si>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</si>
  <si>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</si>
  <si>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</si>
  <si>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</si>
  <si>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</si>
  <si>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</si>
  <si>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</si>
  <si>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</si>
  <si>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</si>
  <si>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</si>
  <si>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</si>
  <si>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</si>
  <si>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</si>
  <si>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</si>
  <si>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</si>
  <si>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</si>
  <si>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</si>
  <si>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</si>
  <si>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</si>
  <si>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</si>
  <si>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</si>
  <si>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</si>
  <si>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</si>
  <si>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</si>
  <si>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</si>
  <si>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</si>
  <si>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</si>
  <si>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</si>
  <si>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</si>
  <si>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</si>
  <si>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</si>
  <si>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</si>
  <si>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</si>
  <si>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</si>
  <si>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</si>
  <si>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</si>
  <si>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</si>
  <si>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</si>
  <si>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</si>
  <si>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</si>
  <si>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</si>
  <si>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</si>
  <si>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</si>
  <si>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</si>
  <si>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</si>
  <si>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</si>
  <si>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</si>
  <si>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</si>
  <si>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</si>
  <si>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</si>
  <si>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</si>
  <si>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</si>
  <si>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</si>
  <si>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</si>
  <si>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</si>
  <si>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</si>
  <si>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</si>
  <si>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</si>
  <si>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</si>
  <si>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</si>
  <si>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</si>
  <si>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</si>
  <si>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</si>
  <si>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</si>
  <si>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</si>
  <si>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</si>
  <si>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</si>
  <si>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</si>
  <si>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</si>
  <si>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</si>
  <si>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</si>
  <si>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</si>
  <si>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</si>
  <si>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</si>
  <si>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</si>
  <si>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</si>
  <si>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</si>
  <si>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</si>
  <si>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</si>
  <si>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</si>
  <si>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</si>
  <si>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</si>
  <si>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</si>
  <si>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</si>
  <si>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</si>
  <si>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</si>
  <si>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</si>
  <si>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</si>
  <si>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</si>
  <si>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</si>
  <si>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</si>
  <si>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</si>
  <si>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</si>
  <si>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</si>
  <si>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</si>
  <si>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</si>
  <si>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</si>
  <si>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</si>
  <si>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</si>
  <si>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</si>
  <si>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</si>
  <si>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</si>
  <si>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</si>
  <si>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</si>
  <si>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</si>
  <si>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</si>
  <si>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</si>
  <si>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</si>
  <si>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</si>
  <si>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</si>
  <si>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</si>
  <si>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</si>
  <si>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</si>
  <si>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</si>
  <si>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</si>
  <si>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</si>
  <si>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</si>
  <si>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</si>
  <si>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</si>
  <si>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</si>
  <si>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</si>
  <si>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</si>
  <si>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</si>
  <si>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</si>
  <si>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</si>
  <si>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</si>
  <si>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</si>
  <si>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</si>
  <si>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</si>
  <si>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</si>
  <si>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</si>
  <si>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</si>
  <si>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</si>
  <si>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</si>
  <si>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</si>
  <si>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</si>
  <si>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</si>
  <si>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</si>
  <si>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</si>
  <si>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</si>
  <si>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</si>
  <si>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</si>
  <si>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</si>
  <si>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</si>
  <si>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</si>
  <si>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</si>
  <si>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</si>
  <si>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</si>
  <si>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</si>
  <si>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</si>
  <si>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</si>
  <si>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</si>
  <si>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</si>
  <si>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</si>
  <si>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</si>
  <si>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</si>
  <si>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</si>
  <si>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</si>
  <si>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</si>
  <si>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</si>
  <si>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</si>
  <si>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</si>
  <si>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</si>
  <si>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</si>
  <si>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</si>
  <si>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</si>
  <si>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</si>
  <si>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</si>
  <si>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</si>
  <si>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</si>
  <si>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</si>
  <si>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</si>
  <si>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</si>
  <si>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</si>
  <si>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</si>
  <si>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</si>
  <si>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</si>
  <si>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</si>
  <si>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</si>
  <si>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</si>
  <si>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</si>
  <si>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</si>
  <si>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</si>
  <si>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</si>
  <si>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</si>
  <si>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</si>
  <si>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</si>
  <si>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</si>
  <si>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</si>
  <si>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</si>
  <si>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</si>
  <si>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</si>
  <si>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</si>
  <si>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</si>
  <si>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</si>
  <si>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</si>
  <si>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</si>
  <si>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</si>
  <si>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</si>
  <si>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</si>
  <si>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</si>
  <si>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</si>
  <si>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</si>
  <si>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</si>
  <si>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</si>
  <si>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</si>
  <si>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</si>
  <si>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</si>
  <si>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</si>
  <si>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</si>
  <si>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</si>
  <si>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</si>
  <si>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</si>
  <si>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</si>
  <si>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</si>
  <si>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</si>
  <si>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</si>
  <si>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</si>
  <si>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</si>
  <si>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</si>
  <si>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</si>
  <si>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</si>
  <si>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</si>
  <si>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</si>
  <si>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</si>
  <si>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</si>
  <si>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</si>
  <si>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</si>
  <si>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</si>
  <si>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</si>
  <si>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</si>
  <si>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</si>
  <si>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</si>
  <si>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</si>
  <si>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</si>
  <si>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</si>
  <si>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</si>
  <si>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</si>
  <si>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</si>
  <si>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</si>
  <si>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</si>
  <si>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</si>
  <si>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</si>
  <si>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</si>
  <si>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</si>
  <si>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</si>
  <si>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</si>
  <si>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</si>
  <si>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</si>
  <si>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</si>
  <si>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</si>
  <si>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</si>
  <si>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</si>
  <si>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</si>
  <si>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</si>
  <si>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</si>
  <si>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</si>
  <si>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</si>
  <si>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</si>
  <si>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</si>
  <si>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</si>
  <si>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</si>
  <si>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</si>
  <si>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</si>
  <si>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</si>
  <si>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</si>
  <si>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</si>
  <si>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</si>
  <si>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</si>
  <si>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</si>
  <si>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</si>
  <si>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</si>
  <si>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</si>
  <si>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</si>
  <si>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</si>
  <si>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</si>
  <si>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</si>
  <si>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</si>
  <si>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</si>
  <si>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</si>
  <si>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</si>
  <si>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</si>
  <si>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</si>
  <si>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</si>
  <si>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</si>
  <si>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</si>
  <si>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</si>
  <si>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</si>
  <si>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</si>
  <si>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</si>
  <si>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</si>
  <si>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</si>
  <si>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</si>
  <si>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</si>
  <si>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</si>
  <si>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</si>
  <si>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</si>
  <si>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</si>
  <si>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</si>
  <si>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</si>
  <si>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</si>
  <si>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</si>
  <si>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</si>
  <si>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</si>
  <si>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</si>
  <si>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</si>
  <si>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</si>
  <si>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</si>
  <si>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</si>
  <si>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</si>
  <si>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</si>
  <si>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</si>
  <si>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</si>
  <si>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</si>
  <si>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</si>
  <si>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</si>
  <si>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</si>
  <si>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</si>
  <si>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</si>
  <si>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</si>
  <si>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</si>
  <si>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</si>
  <si>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</si>
  <si>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</si>
  <si>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</si>
  <si>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</si>
  <si>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</si>
  <si>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</si>
  <si>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</si>
  <si>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</si>
  <si>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</si>
  <si>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</si>
  <si>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</si>
  <si>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</si>
  <si>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</si>
  <si>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</si>
  <si>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</si>
  <si>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</si>
  <si>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</si>
  <si>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</si>
  <si>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</si>
  <si>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</si>
  <si>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</si>
  <si>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</si>
  <si>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</si>
  <si>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</si>
  <si>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</si>
  <si>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</si>
  <si>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</si>
  <si>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</si>
  <si>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</si>
  <si>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</si>
  <si>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</si>
  <si>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</si>
  <si>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</si>
  <si>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</si>
  <si>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</si>
  <si>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</si>
  <si>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</si>
  <si>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</si>
  <si>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</si>
  <si>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</si>
  <si>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</si>
  <si>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</si>
  <si>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</si>
  <si>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</si>
  <si>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</si>
  <si>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</si>
  <si>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</si>
  <si>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</si>
  <si>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</si>
  <si>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</si>
  <si>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</si>
  <si>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</si>
  <si>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</si>
  <si>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</si>
  <si>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</si>
  <si>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</si>
  <si>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</si>
  <si>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</si>
  <si>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</si>
  <si>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</si>
  <si>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</si>
  <si>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</si>
  <si>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</si>
  <si>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</si>
  <si>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</si>
  <si>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</si>
  <si>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</si>
  <si>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</si>
  <si>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</si>
  <si>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</si>
  <si>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</si>
  <si>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</si>
  <si>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</si>
  <si>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</si>
  <si>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</si>
  <si>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</si>
  <si>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</si>
  <si>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</si>
  <si>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</si>
  <si>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</si>
  <si>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</si>
  <si>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</si>
  <si>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</si>
  <si>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</si>
  <si>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</si>
  <si>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</si>
  <si>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</si>
  <si>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</si>
  <si>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</si>
  <si>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</si>
  <si>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</si>
  <si>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</si>
  <si>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</si>
  <si>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</si>
  <si>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</si>
  <si>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</si>
  <si>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</si>
  <si>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</si>
  <si>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</si>
  <si>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</si>
  <si>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</si>
  <si>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</si>
  <si>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</si>
  <si>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</si>
  <si>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</si>
  <si>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</si>
  <si>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</si>
  <si>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</si>
  <si>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</si>
  <si>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</si>
  <si>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</si>
  <si>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</si>
  <si>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</si>
  <si>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</si>
  <si>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</si>
  <si>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</si>
  <si>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</si>
  <si>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</si>
  <si>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</si>
  <si>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</si>
  <si>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</si>
  <si>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</si>
  <si>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</si>
  <si>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</si>
  <si>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</si>
  <si>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</si>
  <si>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</si>
  <si>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</si>
  <si>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</si>
  <si>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</si>
  <si>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</si>
  <si>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</si>
  <si>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</si>
  <si>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</si>
  <si>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</si>
  <si>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</si>
  <si>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</si>
  <si>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</si>
  <si>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</si>
  <si>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</si>
  <si>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</si>
  <si>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</si>
  <si>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</si>
  <si>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</si>
  <si>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</si>
  <si>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</si>
  <si>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</si>
  <si>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</si>
  <si>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</si>
  <si>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</si>
  <si>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</si>
  <si>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</si>
  <si>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</si>
  <si>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</si>
  <si>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</si>
  <si>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</si>
  <si>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</si>
  <si>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</si>
  <si>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</si>
  <si>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</si>
  <si>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</si>
  <si>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</si>
  <si>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</si>
  <si>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</si>
  <si>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</si>
  <si>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</si>
  <si>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</si>
  <si>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</si>
  <si>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</si>
  <si>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</si>
  <si>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</si>
  <si>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</si>
  <si>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</si>
  <si>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</si>
  <si>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</si>
  <si>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</si>
  <si>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</si>
  <si>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</si>
  <si>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</si>
  <si>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</si>
  <si>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</si>
  <si>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</si>
  <si>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</si>
  <si>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</si>
  <si>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</si>
  <si>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</si>
  <si>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</si>
  <si>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</si>
  <si>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</si>
  <si>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</si>
  <si>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</si>
  <si>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</si>
  <si>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</si>
  <si>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</si>
  <si>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</si>
  <si>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</si>
  <si>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</si>
  <si>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</si>
  <si>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</si>
  <si>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</si>
  <si>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</si>
  <si>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</si>
  <si>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</si>
  <si>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</si>
  <si>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</si>
  <si>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</si>
  <si>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</si>
  <si>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</si>
  <si>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</si>
  <si>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</si>
  <si>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</si>
  <si>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</si>
  <si>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</si>
  <si>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</si>
  <si>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</si>
  <si>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</si>
  <si>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</si>
  <si>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</si>
  <si>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</si>
  <si>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</si>
  <si>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</si>
  <si>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</si>
  <si>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</si>
  <si>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</si>
  <si>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</si>
  <si>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</si>
  <si>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</si>
  <si>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</si>
  <si>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</si>
  <si>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</si>
  <si>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</si>
  <si>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</si>
  <si>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</si>
  <si>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</si>
  <si>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</si>
  <si>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</si>
  <si>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</si>
  <si>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</si>
  <si>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</si>
  <si>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</si>
  <si>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</si>
  <si>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</si>
  <si>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</si>
  <si>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</si>
  <si>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</si>
  <si>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</si>
  <si>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</si>
  <si>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</si>
  <si>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</si>
  <si>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</si>
  <si>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</si>
  <si>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</si>
  <si>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</si>
  <si>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</si>
  <si>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</si>
  <si>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</si>
  <si>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</si>
  <si>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</si>
  <si>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</si>
  <si>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</si>
  <si>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</si>
  <si>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</si>
  <si>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</si>
  <si>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</si>
  <si>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</si>
  <si>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</si>
  <si>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</si>
  <si>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</si>
  <si>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</si>
  <si>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</si>
  <si>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</si>
  <si>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</si>
  <si>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</si>
  <si>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</si>
  <si>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</si>
  <si>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</si>
  <si>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</si>
  <si>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</si>
  <si>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</si>
  <si>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</si>
  <si>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</si>
  <si>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</si>
  <si>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</si>
  <si>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</si>
  <si>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</si>
  <si>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</si>
  <si>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</si>
  <si>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</si>
  <si>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</si>
  <si>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</si>
  <si>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</si>
  <si>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</si>
  <si>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</si>
  <si>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</si>
  <si>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</si>
  <si>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</si>
  <si>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</si>
  <si>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</si>
  <si>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</si>
  <si>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</si>
  <si>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</si>
  <si>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</si>
  <si>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</si>
  <si>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</si>
  <si>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</si>
  <si>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</si>
  <si>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</si>
  <si>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</si>
  <si>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</si>
  <si>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</si>
  <si>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</si>
  <si>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</si>
  <si>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</si>
  <si>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</si>
  <si>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</si>
  <si>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</si>
  <si>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</si>
  <si>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</si>
  <si>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</si>
  <si>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</si>
  <si>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</si>
  <si>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</si>
  <si>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</si>
  <si>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</si>
  <si>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</si>
  <si>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</si>
  <si>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</si>
  <si>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</si>
  <si>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</si>
  <si>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</si>
  <si>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</si>
  <si>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</si>
  <si>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</si>
  <si>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</si>
  <si>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</si>
  <si>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</si>
  <si>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</si>
  <si>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</si>
  <si>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</si>
  <si>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</si>
  <si>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</si>
  <si>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</si>
  <si>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</si>
  <si>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</si>
  <si>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</si>
  <si>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</si>
  <si>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</si>
  <si>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</si>
  <si>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</si>
  <si>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</si>
  <si>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</si>
  <si>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</si>
  <si>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</si>
  <si>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</si>
  <si>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</si>
  <si>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</si>
  <si>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</si>
  <si>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</si>
  <si>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</si>
  <si>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</si>
  <si>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</si>
  <si>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</si>
  <si>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</si>
  <si>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</si>
  <si>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</si>
  <si>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</si>
  <si>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</si>
  <si>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</si>
  <si>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</si>
  <si>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</si>
  <si>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</si>
  <si>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</si>
  <si>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</si>
  <si>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</si>
  <si>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</si>
  <si>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</si>
  <si>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</si>
  <si>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</si>
  <si>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</si>
  <si>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</si>
  <si>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</si>
  <si>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</si>
  <si>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</si>
  <si>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</si>
  <si>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</si>
  <si>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</si>
  <si>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</si>
  <si>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</si>
  <si>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</si>
  <si>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</si>
  <si>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</si>
  <si>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</si>
  <si>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</si>
  <si>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</si>
  <si>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</si>
  <si>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</si>
  <si>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</si>
  <si>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</si>
  <si>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</si>
  <si>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</si>
  <si>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</si>
  <si>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</si>
  <si>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</si>
  <si>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</si>
  <si>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</si>
  <si>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</si>
  <si>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</si>
  <si>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</si>
  <si>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</si>
  <si>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</si>
  <si>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</si>
  <si>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</si>
  <si>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</si>
  <si>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</si>
  <si>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</si>
  <si>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</si>
  <si>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</si>
  <si>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</si>
  <si>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</si>
  <si>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</si>
  <si>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</si>
  <si>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</si>
  <si>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</si>
  <si>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</si>
  <si>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</si>
  <si>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</si>
  <si>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</si>
  <si>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</si>
  <si>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</si>
  <si>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</si>
  <si>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</si>
  <si>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</si>
  <si>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</si>
  <si>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</si>
  <si>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</si>
  <si>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</si>
  <si>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</si>
  <si>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</si>
  <si>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</si>
  <si>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</si>
  <si>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</si>
  <si>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</si>
  <si>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</si>
  <si>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</si>
  <si>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</si>
  <si>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</si>
  <si>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</si>
  <si>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</si>
  <si>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</si>
  <si>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</si>
  <si>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</si>
  <si>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</si>
  <si>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</si>
  <si>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</si>
  <si>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</si>
  <si>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</si>
  <si>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</si>
  <si>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</si>
  <si>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</si>
  <si>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</si>
  <si>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</si>
  <si>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</si>
  <si>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</si>
  <si>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</si>
  <si>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</si>
  <si>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</si>
  <si>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</si>
  <si>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</si>
  <si>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</si>
  <si>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</si>
  <si>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</si>
  <si>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</si>
  <si>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</si>
  <si>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</si>
  <si>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</si>
  <si>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</si>
  <si>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</si>
  <si>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</si>
  <si>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</si>
  <si>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</si>
  <si>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</si>
  <si>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</si>
  <si>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</si>
  <si>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</si>
  <si>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</si>
  <si>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</si>
  <si>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</si>
  <si>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</si>
  <si>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</si>
  <si>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</si>
  <si>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</si>
  <si>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</si>
  <si>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</si>
  <si>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</si>
  <si>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</si>
  <si>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</si>
  <si>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</si>
  <si>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</si>
  <si>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</si>
  <si>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</si>
  <si>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</si>
  <si>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</si>
  <si>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</si>
  <si>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</si>
  <si>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</si>
  <si>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</si>
  <si>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</si>
  <si>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</si>
  <si>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</si>
  <si>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</si>
  <si>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</si>
  <si>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</si>
  <si>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</si>
  <si>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</si>
  <si>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</si>
  <si>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</si>
  <si>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</si>
  <si>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</si>
  <si>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</si>
  <si>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</si>
  <si>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</si>
  <si>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</si>
  <si>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</si>
  <si>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</si>
  <si>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</si>
  <si>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</si>
  <si>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</si>
  <si>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</si>
  <si>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</si>
  <si>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</si>
  <si>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</si>
  <si>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</si>
  <si>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</si>
  <si>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</si>
  <si>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</si>
  <si>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</si>
  <si>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</si>
  <si>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</si>
  <si>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</si>
  <si>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</si>
  <si>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</si>
  <si>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</si>
  <si>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</si>
  <si>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</si>
  <si>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</si>
  <si>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</si>
  <si>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</si>
  <si>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</si>
  <si>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</si>
  <si>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</si>
  <si>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</si>
  <si>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</si>
  <si>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</si>
  <si>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</si>
  <si>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</si>
  <si>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</si>
  <si>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</si>
  <si>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</si>
  <si>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</si>
  <si>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</si>
  <si>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</si>
  <si>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</si>
  <si>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</si>
  <si>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</si>
  <si>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</si>
  <si>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</si>
  <si>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</si>
  <si>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</si>
  <si>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</si>
  <si>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</si>
  <si>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</si>
  <si>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</si>
  <si>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</si>
  <si>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</si>
  <si>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</si>
  <si>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</si>
  <si>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</si>
  <si>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</si>
  <si>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</si>
  <si>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</si>
  <si>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</si>
  <si>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</si>
  <si>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</si>
  <si>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</si>
  <si>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</si>
  <si>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</si>
  <si>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</si>
  <si>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</si>
  <si>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</si>
  <si>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</si>
  <si>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</si>
  <si>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</si>
  <si>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</si>
  <si>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</si>
  <si>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</si>
  <si>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</si>
  <si>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</si>
  <si>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</si>
  <si>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</si>
  <si>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</si>
  <si>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</si>
  <si>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</si>
  <si>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</si>
  <si>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</si>
  <si>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</si>
  <si>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</si>
  <si>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</si>
  <si>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</si>
  <si>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</si>
  <si>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</si>
  <si>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</si>
  <si>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</si>
  <si>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</si>
  <si>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</si>
  <si>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</si>
  <si>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</si>
  <si>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</si>
  <si>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</si>
  <si>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</si>
  <si>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</si>
  <si>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</si>
  <si>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</si>
  <si>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</si>
  <si>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</si>
  <si>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</si>
  <si>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</si>
  <si>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</si>
  <si>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</si>
  <si>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</si>
  <si>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</si>
  <si>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</si>
  <si>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</si>
  <si>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</si>
  <si>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</si>
  <si>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</si>
  <si>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</si>
  <si>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</si>
  <si>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</si>
  <si>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</si>
  <si>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</si>
  <si>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</si>
  <si>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</si>
  <si>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</si>
  <si>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</si>
  <si>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</si>
  <si>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</si>
  <si>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</si>
  <si>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</si>
  <si>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</si>
  <si>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</si>
  <si>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</si>
  <si>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</si>
  <si>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</si>
  <si>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</si>
  <si>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</si>
  <si>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</si>
  <si>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</si>
  <si>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</si>
  <si>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</si>
  <si>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</si>
  <si>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</si>
  <si>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</si>
  <si>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</si>
  <si>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</si>
  <si>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</si>
  <si>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</si>
  <si>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</si>
  <si>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</si>
  <si>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</si>
  <si>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</si>
  <si>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</si>
  <si>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</si>
  <si>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</si>
  <si>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</si>
  <si>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</si>
  <si>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</si>
  <si>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</si>
  <si>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</si>
  <si>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</si>
  <si>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</si>
  <si>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</si>
  <si>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</si>
  <si>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</si>
  <si>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</si>
  <si>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</si>
  <si>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</si>
  <si>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</si>
  <si>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</si>
  <si>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</si>
  <si>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</si>
  <si>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</si>
  <si>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</si>
  <si>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</si>
  <si>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</si>
  <si>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</si>
  <si>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</si>
  <si>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</si>
  <si>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</si>
  <si>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</si>
  <si>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</si>
  <si>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</si>
  <si>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</si>
  <si>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</si>
  <si>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</si>
  <si>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</si>
  <si>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</si>
  <si>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</si>
  <si>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</si>
  <si>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</si>
  <si>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</si>
  <si>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</si>
  <si>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</si>
  <si>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</si>
  <si>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</si>
  <si>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</si>
  <si>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</si>
  <si>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</si>
  <si>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</si>
  <si>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</si>
  <si>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</si>
  <si>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</si>
  <si>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</si>
  <si>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</si>
  <si>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</si>
  <si>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</si>
  <si>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</si>
  <si>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</si>
  <si>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</si>
  <si>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</si>
  <si>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</si>
  <si>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</si>
  <si>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</si>
  <si>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</si>
  <si>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</si>
  <si>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</si>
  <si>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</si>
  <si>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</si>
  <si>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</si>
  <si>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</si>
  <si>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</si>
  <si>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</si>
  <si>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</si>
  <si>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</si>
  <si>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</si>
  <si>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</si>
  <si>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</si>
  <si>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</si>
  <si>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</si>
  <si>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</si>
  <si>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</si>
  <si>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</si>
  <si>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</si>
  <si>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</si>
  <si>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</si>
  <si>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</si>
  <si>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</si>
  <si>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</si>
  <si>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</si>
  <si>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</si>
  <si>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</si>
  <si>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</si>
  <si>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</si>
  <si>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</si>
  <si>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</si>
  <si>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</si>
  <si>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</si>
  <si>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</si>
  <si>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</si>
  <si>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</si>
  <si>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</si>
  <si>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</si>
  <si>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</si>
  <si>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</si>
  <si>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</si>
  <si>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</si>
  <si>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</si>
  <si>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</si>
  <si>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</si>
  <si>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</si>
  <si>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</si>
  <si>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</si>
  <si>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</si>
  <si>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</si>
  <si>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</si>
  <si>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</si>
  <si>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</si>
  <si>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</si>
  <si>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</si>
  <si>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</si>
  <si>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</si>
  <si>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</si>
  <si>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</si>
  <si>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</si>
  <si>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</si>
  <si>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</si>
  <si>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</si>
  <si>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</si>
  <si>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</si>
  <si>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</si>
  <si>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</si>
  <si>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</si>
  <si>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</si>
  <si>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</si>
  <si>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</si>
  <si>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</si>
  <si>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</si>
  <si>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</si>
  <si>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</si>
  <si>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</si>
  <si>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</si>
  <si>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</si>
  <si>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</si>
  <si>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</si>
  <si>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</si>
  <si>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</si>
  <si>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</si>
  <si>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</si>
  <si>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</si>
  <si>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</si>
  <si>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</si>
  <si>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</si>
  <si>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</si>
  <si>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</si>
  <si>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</si>
  <si>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</si>
  <si>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</si>
  <si>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</si>
  <si>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</si>
  <si>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</si>
  <si>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</si>
  <si>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</si>
  <si>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</si>
  <si>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</si>
  <si>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</si>
  <si>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</si>
  <si>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</si>
  <si>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</si>
  <si>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</si>
  <si>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</si>
  <si>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</si>
  <si>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</si>
  <si>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</si>
  <si>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</si>
  <si>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</si>
  <si>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</si>
  <si>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</si>
  <si>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</si>
  <si>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</si>
  <si>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</si>
  <si>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</si>
  <si>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</si>
  <si>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</si>
  <si>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</si>
  <si>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</si>
  <si>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</si>
  <si>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</si>
  <si>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</si>
  <si>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</si>
  <si>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</si>
  <si>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</si>
  <si>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</si>
  <si>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</si>
  <si>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</si>
  <si>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</si>
  <si>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</si>
  <si>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</si>
  <si>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</si>
  <si>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</si>
  <si>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</si>
  <si>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</si>
  <si>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</si>
  <si>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</si>
  <si>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</si>
  <si>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</si>
  <si>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</si>
  <si>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</si>
  <si>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</si>
  <si>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</si>
  <si>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</si>
  <si>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</si>
  <si>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</si>
  <si>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</si>
  <si>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</si>
  <si>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</si>
  <si>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</si>
  <si>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</si>
  <si>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</si>
  <si>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</si>
  <si>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</si>
  <si>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</si>
  <si>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</si>
  <si>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</si>
  <si>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</si>
  <si>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</si>
  <si>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</si>
  <si>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</si>
  <si>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</si>
  <si>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</si>
  <si>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</si>
  <si>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</si>
  <si>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</si>
  <si>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</si>
  <si>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</si>
  <si>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</si>
  <si>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</si>
  <si>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</si>
  <si>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</si>
  <si>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</si>
  <si>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</si>
  <si>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</si>
  <si>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</si>
  <si>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</si>
  <si>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</si>
  <si>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</si>
  <si>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</si>
  <si>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</si>
  <si>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</si>
  <si>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</si>
  <si>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</si>
  <si>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</si>
  <si>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</si>
  <si>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</si>
  <si>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</si>
  <si>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</si>
  <si>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</si>
  <si>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</si>
  <si>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</si>
  <si>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</si>
  <si>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</si>
  <si>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</si>
  <si>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</si>
  <si>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</si>
  <si>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</si>
  <si>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</si>
  <si>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</si>
  <si>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</si>
  <si>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</si>
  <si>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</si>
  <si>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</si>
  <si>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</si>
  <si>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</si>
  <si>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</si>
  <si>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</si>
  <si>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</si>
  <si>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</si>
  <si>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</si>
  <si>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</si>
  <si>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</si>
  <si>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</si>
  <si>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</si>
  <si>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</si>
  <si>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</si>
  <si>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</si>
  <si>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</si>
  <si>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</si>
  <si>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</si>
  <si>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</si>
  <si>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</si>
  <si>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</si>
  <si>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</si>
  <si>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</si>
  <si>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</si>
  <si>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</si>
  <si>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</si>
  <si>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</si>
  <si>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</si>
  <si>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</si>
  <si>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</si>
  <si>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</si>
  <si>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</si>
  <si>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</si>
  <si>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</si>
  <si>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</si>
  <si>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</si>
  <si>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</si>
  <si>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</si>
  <si>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</si>
  <si>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</si>
  <si>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</si>
  <si>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</si>
  <si>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</si>
  <si>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</si>
  <si>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</si>
  <si>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</si>
  <si>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</si>
  <si>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</si>
  <si>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</si>
  <si>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</si>
  <si>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</si>
  <si>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</si>
  <si>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</si>
  <si>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</si>
  <si>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</si>
  <si>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</si>
  <si>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</si>
  <si>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</si>
  <si>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</si>
  <si>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</si>
  <si>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</si>
  <si>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</si>
  <si>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</si>
  <si>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</si>
  <si>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</si>
  <si>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</si>
  <si>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</si>
  <si>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</si>
  <si>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</si>
  <si>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</si>
  <si>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</si>
  <si>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</si>
  <si>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</si>
  <si>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</si>
  <si>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</si>
  <si>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</si>
  <si>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</si>
  <si>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</si>
  <si>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</si>
  <si>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</si>
  <si>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</si>
  <si>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</si>
  <si>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</si>
  <si>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</si>
  <si>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</si>
  <si>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</si>
  <si>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</si>
  <si>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</si>
  <si>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</si>
  <si>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</si>
  <si>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</si>
  <si>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</si>
  <si>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</si>
  <si>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</si>
  <si>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</si>
  <si>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</si>
  <si>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</si>
  <si>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</si>
  <si>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</si>
  <si>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</si>
  <si>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</si>
  <si>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</si>
  <si>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</si>
  <si>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</si>
  <si>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</si>
  <si>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</si>
  <si>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</si>
  <si>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</si>
  <si>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</si>
  <si>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</si>
  <si>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</si>
  <si>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</si>
  <si>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</si>
  <si>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</si>
  <si>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</si>
  <si>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</si>
  <si>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</si>
  <si>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</si>
  <si>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</si>
  <si>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</si>
  <si>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</si>
  <si>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</si>
  <si>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</si>
  <si>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</si>
  <si>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</si>
  <si>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</si>
  <si>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</si>
  <si>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</si>
  <si>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</si>
  <si>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</si>
  <si>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</si>
  <si>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</si>
  <si>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</si>
  <si>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</si>
  <si>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</si>
  <si>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</si>
  <si>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</si>
  <si>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</si>
  <si>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</si>
  <si>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</si>
  <si>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</si>
  <si>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</si>
  <si>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</si>
  <si>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</si>
  <si>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</si>
  <si>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</si>
  <si>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</si>
  <si>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</si>
  <si>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</si>
  <si>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</si>
  <si>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</si>
  <si>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</si>
  <si>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</si>
  <si>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</si>
  <si>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</si>
  <si>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</si>
  <si>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</si>
  <si>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</si>
  <si>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</si>
  <si>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</si>
  <si>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</si>
  <si>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</si>
  <si>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</si>
  <si>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</si>
  <si>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</si>
  <si>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</si>
  <si>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</si>
  <si>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</si>
  <si>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</si>
  <si>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</si>
  <si>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</si>
  <si>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</si>
  <si>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</si>
  <si>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</si>
  <si>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</si>
  <si>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</si>
  <si>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</si>
  <si>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</si>
  <si>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</si>
  <si>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</si>
  <si>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</si>
  <si>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</si>
  <si>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</si>
  <si>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</si>
  <si>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</si>
  <si>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</si>
  <si>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</si>
  <si>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</si>
  <si>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</si>
  <si>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</si>
  <si>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</si>
  <si>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</si>
  <si>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</si>
  <si>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</si>
  <si>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</si>
  <si>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</si>
  <si>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</si>
  <si>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</si>
  <si>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</si>
  <si>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</si>
  <si>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</si>
  <si>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</si>
  <si>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</si>
  <si>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</si>
  <si>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</si>
  <si>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</si>
  <si>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</si>
  <si>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</si>
  <si>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</si>
  <si>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</si>
  <si>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</si>
  <si>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</si>
  <si>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</si>
  <si>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</si>
  <si>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</si>
  <si>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</si>
  <si>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</si>
  <si>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</si>
  <si>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</si>
  <si>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</si>
  <si>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</si>
  <si>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</si>
  <si>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</si>
  <si>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</si>
  <si>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</si>
  <si>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</si>
  <si>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</si>
  <si>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</si>
  <si>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</si>
  <si>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</si>
  <si>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</si>
  <si>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</si>
  <si>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</si>
  <si>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</si>
  <si>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</si>
  <si>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</si>
  <si>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</si>
  <si>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</si>
  <si>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</si>
  <si>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</si>
  <si>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</si>
  <si>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</si>
  <si>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</si>
  <si>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</si>
  <si>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</si>
  <si>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</si>
  <si>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</si>
  <si>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</si>
  <si>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</si>
  <si>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</si>
  <si>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</si>
  <si>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</si>
  <si>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</si>
  <si>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</si>
  <si>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</si>
  <si>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</si>
  <si>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</si>
  <si>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</si>
  <si>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</si>
  <si>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</si>
  <si>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</si>
  <si>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</si>
  <si>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</si>
  <si>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</si>
  <si>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</si>
  <si>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</si>
  <si>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</si>
  <si>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</si>
  <si>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</si>
  <si>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</si>
  <si>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</si>
  <si>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</si>
  <si>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</si>
  <si>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</si>
  <si>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</si>
  <si>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</si>
  <si>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</si>
  <si>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</si>
  <si>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</si>
  <si>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</si>
  <si>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</si>
  <si>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</si>
  <si>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</si>
  <si>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</si>
  <si>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</si>
  <si>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</si>
  <si>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</si>
  <si>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</si>
  <si>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</si>
  <si>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</si>
  <si>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</si>
  <si>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</si>
  <si>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</si>
  <si>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</si>
  <si>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</si>
  <si>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</si>
  <si>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</si>
  <si>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</si>
  <si>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</si>
  <si>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</si>
  <si>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</si>
  <si>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</si>
  <si>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</si>
  <si>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</si>
  <si>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</si>
  <si>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</si>
  <si>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</si>
  <si>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</si>
  <si>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</si>
  <si>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</si>
  <si>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</si>
  <si>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</si>
  <si>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</si>
  <si>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</si>
  <si>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</si>
  <si>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</si>
  <si>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</si>
  <si>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</si>
  <si>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</si>
  <si>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</si>
  <si>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</si>
  <si>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</si>
  <si>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</si>
  <si>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</si>
  <si>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</si>
  <si>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</si>
  <si>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</si>
  <si>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</si>
  <si>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</si>
  <si>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</si>
  <si>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</si>
  <si>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</si>
  <si>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</si>
  <si>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</si>
  <si>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</si>
  <si>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</si>
  <si>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</si>
  <si>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</si>
  <si>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</si>
  <si>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</si>
  <si>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</si>
  <si>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</si>
  <si>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</si>
  <si>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</si>
  <si>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</si>
  <si>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</si>
  <si>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</si>
  <si>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</si>
  <si>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</si>
  <si>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</si>
  <si>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</si>
  <si>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</si>
  <si>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</si>
  <si>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</si>
  <si>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</si>
  <si>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</si>
  <si>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</si>
  <si>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</si>
  <si>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</si>
  <si>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</si>
  <si>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</si>
  <si>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</si>
  <si>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</si>
  <si>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</si>
  <si>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</si>
  <si>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</si>
  <si>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</si>
  <si>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</si>
  <si>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</si>
  <si>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</si>
  <si>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</si>
  <si>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</si>
  <si>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</si>
  <si>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</si>
  <si>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</si>
  <si>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</si>
  <si>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</si>
  <si>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</si>
  <si>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</si>
  <si>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</si>
  <si>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</si>
  <si>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</si>
  <si>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</si>
  <si>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</si>
  <si>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</si>
  <si>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</si>
  <si>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</si>
  <si>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</si>
  <si>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</si>
  <si>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</si>
  <si>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</si>
  <si>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</si>
  <si>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</si>
  <si>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</si>
  <si>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</si>
  <si>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</si>
  <si>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</si>
  <si>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</si>
  <si>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</si>
  <si>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</si>
  <si>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</si>
  <si>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</si>
  <si>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</si>
  <si>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</si>
  <si>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</si>
  <si>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</si>
  <si>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</si>
  <si>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</si>
  <si>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</si>
  <si>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</si>
  <si>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</si>
  <si>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</si>
  <si>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</si>
  <si>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</si>
  <si>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</si>
  <si>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</si>
  <si>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</si>
  <si>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</si>
  <si>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</si>
  <si>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</si>
  <si>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</si>
  <si>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</si>
  <si>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</si>
  <si>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</si>
  <si>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</si>
  <si>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</si>
  <si>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</si>
  <si>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</si>
  <si>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</si>
  <si>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</si>
  <si>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</si>
  <si>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</si>
  <si>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</si>
  <si>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</si>
  <si>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</si>
  <si>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</si>
  <si>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</si>
  <si>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</si>
  <si>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</si>
  <si>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</si>
  <si>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</si>
  <si>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</si>
  <si>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</si>
  <si>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</si>
  <si>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</si>
  <si>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</si>
  <si>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</si>
  <si>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</si>
  <si>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</si>
  <si>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</si>
  <si>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</si>
  <si>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</si>
  <si>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</si>
  <si>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</si>
  <si>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</si>
  <si>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</si>
  <si>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</si>
  <si>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</si>
  <si>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</si>
  <si>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</si>
  <si>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</si>
  <si>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</si>
  <si>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</si>
  <si>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</si>
  <si>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</si>
  <si>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</si>
  <si>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</si>
  <si>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</si>
  <si>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</si>
  <si>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</si>
  <si>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</si>
  <si>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</si>
  <si>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</si>
  <si>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</si>
  <si>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</si>
  <si>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</si>
  <si>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</si>
  <si>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</si>
  <si>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</si>
  <si>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</si>
  <si>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</si>
  <si>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</si>
  <si>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</si>
  <si>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</si>
  <si>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</si>
  <si>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</si>
  <si>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</si>
  <si>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</si>
  <si>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</si>
  <si>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</si>
  <si>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</si>
  <si>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</si>
  <si>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</si>
  <si>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</si>
  <si>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</si>
  <si>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</si>
  <si>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</si>
  <si>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</si>
  <si>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</si>
  <si>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</si>
  <si>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</si>
  <si>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</si>
  <si>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</si>
  <si>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</si>
  <si>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</si>
  <si>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</si>
  <si>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</si>
  <si>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</si>
  <si>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</si>
  <si>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</si>
  <si>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</si>
  <si>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</si>
  <si>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</si>
  <si>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</si>
  <si>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</si>
  <si>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</si>
  <si>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</si>
  <si>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</si>
  <si>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</si>
  <si>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</si>
  <si>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</si>
  <si>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</si>
  <si>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</si>
  <si>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</si>
  <si>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</si>
  <si>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</si>
  <si>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</si>
  <si>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</si>
  <si>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</si>
  <si>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</si>
  <si>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</si>
  <si>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</si>
  <si>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</si>
  <si>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</si>
  <si>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</si>
  <si>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</si>
  <si>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</si>
  <si>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</si>
  <si>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</si>
  <si>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</si>
  <si>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</si>
  <si>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</si>
  <si>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</si>
  <si>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</si>
  <si>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</si>
  <si>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</si>
  <si>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</si>
  <si>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</si>
  <si>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</si>
  <si>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</si>
  <si>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</si>
  <si>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</si>
  <si>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</si>
  <si>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</si>
  <si>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</si>
  <si>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</si>
  <si>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</si>
  <si>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</si>
  <si>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</si>
  <si>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</si>
  <si>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</si>
  <si>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</si>
  <si>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</si>
  <si>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</si>
  <si>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</si>
  <si>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</si>
  <si>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</si>
  <si>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</si>
  <si>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</si>
  <si>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</si>
  <si>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</si>
  <si>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</si>
  <si>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</si>
  <si>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</si>
  <si>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</si>
  <si>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</si>
  <si>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</si>
  <si>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</si>
  <si>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</si>
  <si>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</si>
  <si>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</si>
  <si>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</si>
  <si>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</si>
  <si>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</si>
  <si>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</si>
  <si>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</si>
  <si>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</si>
  <si>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</si>
  <si>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</si>
  <si>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</si>
  <si>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</si>
  <si>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</si>
  <si>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</si>
  <si>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</si>
  <si>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</si>
  <si>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</si>
  <si>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</si>
  <si>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</si>
  <si>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</si>
  <si>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</si>
  <si>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</si>
  <si>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</si>
  <si>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</si>
  <si>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</si>
  <si>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</si>
  <si>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</si>
  <si>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</si>
  <si>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</si>
  <si>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</si>
  <si>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</si>
  <si>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</si>
  <si>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</si>
  <si>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</si>
  <si>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</si>
  <si>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</si>
  <si>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</si>
  <si>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</si>
  <si>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</si>
  <si>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</si>
  <si>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</si>
  <si>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</si>
  <si>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</si>
  <si>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</si>
  <si>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</si>
  <si>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</si>
  <si>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</si>
  <si>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</si>
  <si>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</si>
  <si>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</si>
  <si>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</si>
  <si>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</si>
  <si>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</si>
  <si>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</si>
  <si>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</si>
  <si>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</si>
  <si>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</si>
  <si>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</si>
  <si>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</si>
  <si>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</si>
  <si>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</si>
  <si>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</si>
  <si>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</si>
  <si>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</si>
  <si>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</si>
  <si>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</si>
  <si>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</si>
  <si>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</si>
  <si>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</si>
  <si>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</si>
  <si>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</si>
  <si>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</si>
  <si>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</si>
  <si>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</si>
  <si>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</si>
  <si>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</si>
  <si>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</si>
  <si>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</si>
  <si>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</si>
  <si>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</si>
  <si>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</si>
  <si>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</si>
  <si>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</si>
  <si>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</si>
  <si>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</si>
  <si>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</si>
  <si>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</si>
  <si>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</si>
  <si>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</si>
  <si>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</si>
  <si>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</si>
  <si>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</si>
  <si>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</si>
  <si>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</si>
  <si>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</si>
  <si>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</si>
  <si>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</si>
  <si>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</si>
  <si>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</si>
  <si>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</si>
  <si>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</si>
  <si>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</si>
  <si>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</si>
  <si>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</si>
  <si>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</si>
  <si>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</si>
  <si>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</si>
  <si>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</si>
  <si>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</si>
  <si>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</si>
  <si>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</si>
  <si>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</si>
  <si>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</si>
  <si>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</si>
  <si>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</si>
  <si>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</si>
  <si>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</si>
  <si>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</si>
  <si>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</si>
  <si>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</si>
  <si>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</si>
  <si>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</si>
  <si>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</si>
  <si>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</si>
  <si>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</si>
  <si>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</si>
  <si>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</si>
  <si>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</si>
  <si>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</si>
  <si>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</si>
  <si>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</si>
  <si>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</si>
  <si>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</si>
  <si>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</si>
  <si>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</si>
  <si>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</si>
  <si>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</si>
  <si>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</si>
  <si>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</si>
  <si>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</si>
  <si>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</si>
  <si>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</si>
  <si>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</si>
  <si>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</si>
  <si>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</si>
  <si>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</si>
  <si>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</si>
  <si>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</si>
  <si>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</si>
  <si>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</si>
  <si>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</si>
  <si>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</si>
  <si>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</si>
  <si>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</si>
  <si>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</si>
  <si>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</si>
  <si>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</si>
  <si>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</si>
  <si>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</si>
  <si>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</si>
  <si>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</si>
  <si>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</si>
  <si>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</si>
  <si>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</si>
  <si>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</si>
  <si>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</si>
  <si>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</si>
  <si>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</si>
  <si>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</si>
  <si>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</si>
  <si>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</si>
  <si>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</si>
  <si>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</si>
  <si>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</si>
  <si>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</si>
  <si>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</si>
  <si>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</si>
  <si>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</si>
  <si>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</si>
  <si>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</si>
  <si>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</si>
  <si>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</si>
  <si>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</si>
  <si>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</si>
  <si>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</si>
  <si>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</si>
  <si>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</si>
  <si>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</si>
  <si>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</si>
  <si>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</si>
  <si>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</si>
  <si>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</si>
  <si>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</si>
  <si>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</si>
  <si>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</si>
  <si>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</si>
  <si>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</si>
  <si>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</si>
  <si>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</si>
  <si>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</si>
  <si>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</si>
  <si>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</si>
  <si>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</si>
  <si>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</si>
  <si>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</si>
  <si>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</si>
  <si>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</si>
  <si>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</si>
  <si>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</si>
  <si>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</si>
  <si>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</si>
  <si>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</si>
  <si>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</si>
  <si>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</si>
  <si>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</si>
  <si>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</si>
  <si>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</si>
  <si>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</si>
  <si>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</si>
  <si>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</si>
  <si>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</si>
  <si>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</si>
  <si>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</si>
  <si>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</si>
  <si>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</si>
  <si>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</si>
  <si>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</si>
  <si>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</si>
  <si>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</si>
  <si>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</si>
  <si>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</si>
  <si>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</si>
  <si>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</si>
  <si>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</si>
  <si>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</si>
  <si>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</si>
  <si>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</si>
  <si>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</si>
  <si>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</si>
  <si>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</si>
  <si>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</si>
  <si>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</si>
  <si>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</si>
  <si>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</si>
  <si>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</si>
  <si>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</si>
  <si>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</si>
  <si>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</si>
  <si>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</si>
  <si>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</si>
  <si>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</si>
  <si>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</si>
  <si>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</si>
  <si>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</si>
  <si>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</si>
  <si>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</si>
  <si>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</si>
  <si>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</si>
  <si>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</si>
  <si>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</si>
  <si>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</si>
  <si>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</si>
  <si>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</si>
  <si>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</si>
  <si>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</si>
  <si>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</si>
  <si>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</si>
  <si>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</si>
  <si>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</si>
  <si>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</si>
  <si>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</si>
  <si>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</si>
  <si>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</si>
  <si>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</si>
  <si>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</si>
  <si>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</si>
  <si>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</si>
  <si>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</si>
  <si>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</si>
  <si>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</si>
  <si>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</si>
  <si>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</si>
  <si>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</si>
  <si>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</si>
  <si>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</si>
  <si>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</si>
  <si>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</si>
  <si>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</si>
  <si>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</si>
  <si>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</si>
  <si>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</si>
  <si>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</si>
  <si>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</si>
  <si>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</si>
  <si>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</si>
  <si>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</si>
  <si>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</si>
  <si>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</si>
  <si>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</si>
  <si>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</si>
  <si>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</si>
  <si>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</si>
  <si>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</si>
  <si>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</si>
  <si>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</si>
  <si>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</si>
  <si>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</si>
  <si>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</si>
  <si>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</si>
  <si>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</si>
  <si>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</si>
  <si>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</si>
  <si>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</si>
  <si>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</si>
  <si>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</si>
  <si>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</si>
  <si>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</si>
  <si>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</si>
  <si>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</si>
  <si>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</si>
  <si>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</si>
  <si>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</si>
  <si>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</si>
  <si>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</si>
  <si>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</si>
  <si>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</si>
  <si>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</si>
  <si>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</si>
  <si>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</si>
  <si>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</si>
  <si>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</si>
  <si>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</si>
  <si>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</si>
  <si>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</si>
  <si>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</si>
  <si>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</si>
  <si>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</si>
  <si>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</si>
  <si>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</si>
  <si>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</si>
  <si>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</si>
  <si>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</si>
  <si>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</si>
  <si>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</si>
  <si>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</si>
  <si>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</si>
  <si>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</si>
  <si>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</si>
  <si>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</si>
  <si>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</si>
  <si>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</si>
  <si>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</si>
  <si>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</si>
  <si>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</si>
  <si>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</si>
  <si>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</si>
  <si>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</si>
  <si>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</si>
  <si>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</si>
  <si>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</si>
  <si>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</si>
  <si>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</si>
  <si>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</si>
  <si>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</si>
  <si>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</si>
  <si>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</si>
  <si>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</si>
  <si>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</si>
  <si>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</si>
  <si>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</si>
  <si>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</si>
  <si>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</si>
  <si>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</si>
  <si>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</si>
  <si>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</si>
  <si>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</si>
  <si>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</si>
  <si>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</si>
  <si>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</si>
  <si>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</si>
  <si>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</si>
  <si>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</si>
  <si>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</si>
  <si>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</si>
  <si>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</si>
  <si>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</si>
  <si>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</si>
  <si>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</si>
  <si>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</si>
  <si>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</si>
  <si>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</si>
  <si>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</si>
  <si>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</si>
  <si>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</si>
  <si>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</si>
  <si>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</si>
  <si>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</si>
  <si>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</si>
  <si>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</si>
  <si>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</si>
  <si>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</si>
  <si>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</si>
  <si>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</si>
  <si>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</si>
  <si>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</si>
  <si>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</si>
  <si>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</si>
  <si>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</si>
  <si>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</si>
  <si>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</si>
  <si>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</si>
  <si>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</si>
  <si>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</si>
  <si>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</si>
  <si>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</si>
  <si>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</si>
  <si>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</si>
  <si>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</si>
  <si>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</si>
  <si>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</si>
  <si>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</si>
  <si>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</si>
  <si>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</si>
  <si>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</si>
  <si>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</si>
  <si>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</si>
  <si>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</si>
  <si>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</si>
  <si>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</si>
  <si>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</si>
  <si>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</si>
  <si>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</si>
  <si>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</si>
  <si>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</si>
  <si>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</si>
  <si>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</si>
  <si>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</si>
  <si>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</si>
  <si>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</si>
  <si>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</si>
  <si>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</si>
  <si>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</si>
  <si>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</si>
  <si>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</si>
  <si>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</si>
  <si>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</si>
  <si>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</si>
  <si>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</si>
  <si>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</si>
  <si>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</si>
  <si>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</si>
  <si>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</si>
  <si>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</si>
  <si>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</si>
  <si>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</si>
  <si>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</si>
  <si>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</si>
  <si>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</si>
  <si>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</si>
  <si>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</si>
  <si>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</si>
  <si>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</si>
  <si>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</si>
  <si>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</si>
  <si>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</si>
  <si>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</si>
  <si>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</si>
  <si>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</si>
  <si>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</si>
  <si>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</si>
  <si>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</si>
  <si>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</si>
  <si>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</si>
  <si>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</si>
  <si>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</si>
  <si>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</si>
  <si>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</si>
  <si>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</si>
  <si>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</si>
  <si>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</si>
  <si>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</si>
  <si>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</si>
  <si>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</si>
  <si>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</si>
  <si>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</si>
  <si>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</si>
  <si>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</si>
  <si>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</si>
  <si>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</si>
  <si>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</si>
  <si>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</si>
  <si>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</si>
  <si>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</si>
  <si>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</si>
  <si>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</si>
  <si>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</si>
  <si>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</si>
  <si>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</si>
  <si>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</si>
  <si>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</si>
  <si>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</si>
  <si>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</si>
  <si>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</si>
  <si>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</si>
  <si>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</si>
  <si>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</si>
  <si>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</si>
  <si>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</si>
  <si>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</si>
  <si>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</si>
  <si>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</si>
  <si>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</si>
  <si>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</si>
  <si>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</si>
  <si>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</si>
  <si>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</si>
  <si>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</si>
  <si>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</si>
  <si>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</si>
  <si>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</si>
  <si>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</si>
  <si>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</si>
  <si>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</si>
  <si>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</si>
  <si>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</si>
  <si>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</si>
  <si>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</si>
  <si>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</si>
  <si>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</si>
  <si>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</si>
  <si>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</si>
  <si>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</si>
  <si>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</si>
  <si>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</si>
  <si>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</si>
  <si>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</si>
  <si>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</si>
  <si>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</si>
  <si>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</si>
  <si>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</si>
  <si>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</si>
  <si>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</si>
  <si>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</si>
  <si>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</si>
  <si>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</si>
  <si>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</si>
  <si>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</si>
  <si>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</si>
  <si>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</si>
  <si>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</si>
  <si>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</si>
  <si>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</si>
  <si>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</si>
  <si>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</si>
  <si>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</si>
  <si>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</si>
  <si>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</si>
  <si>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</si>
  <si>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</si>
  <si>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</si>
  <si>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</si>
  <si>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</si>
  <si>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</si>
  <si>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</si>
  <si>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</si>
  <si>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</si>
  <si>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</si>
  <si>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</si>
  <si>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</si>
  <si>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</si>
  <si>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</si>
  <si>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</si>
  <si>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</si>
  <si>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</si>
  <si>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</si>
  <si>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</si>
  <si>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</si>
  <si>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</si>
  <si>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</si>
  <si>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</si>
  <si>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</si>
  <si>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</si>
  <si>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</si>
  <si>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</si>
  <si>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</si>
  <si>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</si>
  <si>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</si>
  <si>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</si>
  <si>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</si>
  <si>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</si>
  <si>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</si>
  <si>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</si>
  <si>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</si>
  <si>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</si>
  <si>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</si>
  <si>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</si>
  <si>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</si>
  <si>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</si>
  <si>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</si>
  <si>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</si>
  <si>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</si>
  <si>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</si>
  <si>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</si>
  <si>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</si>
  <si>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</si>
  <si>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</si>
  <si>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</si>
  <si>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</si>
  <si>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</si>
  <si>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</si>
  <si>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</si>
  <si>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</si>
  <si>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</si>
  <si>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</si>
  <si>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</si>
  <si>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</si>
  <si>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</si>
  <si>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</si>
  <si>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</si>
  <si>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</si>
  <si>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</si>
  <si>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</si>
  <si>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</si>
  <si>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</si>
  <si>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</si>
  <si>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</si>
  <si>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</si>
  <si>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</si>
  <si>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</si>
  <si>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</si>
  <si>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</si>
  <si>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</si>
  <si>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</si>
  <si>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</si>
  <si>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</si>
  <si>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</si>
  <si>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</si>
  <si>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</si>
  <si>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</si>
  <si>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</si>
  <si>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</si>
  <si>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</si>
  <si>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</si>
  <si>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</si>
  <si>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</si>
  <si>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</si>
  <si>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</si>
  <si>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</si>
  <si>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</si>
  <si>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</si>
  <si>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</si>
  <si>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</si>
  <si>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</si>
  <si>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</si>
  <si>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</si>
  <si>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</si>
  <si>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</si>
  <si>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</si>
  <si>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</si>
  <si>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</si>
  <si>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</si>
  <si>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</si>
  <si>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</si>
  <si>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</si>
  <si>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</si>
  <si>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</si>
  <si>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</si>
  <si>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</si>
  <si>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</si>
  <si>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</si>
  <si>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</si>
  <si>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</si>
  <si>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</si>
  <si>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</si>
  <si>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</si>
  <si>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</si>
  <si>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</si>
  <si>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</si>
  <si>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</si>
  <si>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</si>
  <si>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</si>
  <si>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</si>
  <si>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</si>
  <si>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</si>
  <si>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</si>
  <si>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</si>
  <si>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</si>
  <si>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</si>
  <si>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</si>
  <si>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</si>
  <si>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</si>
  <si>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</si>
  <si>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</si>
  <si>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</si>
  <si>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</si>
  <si>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</si>
  <si>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</si>
  <si>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</si>
  <si>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</si>
  <si>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</si>
  <si>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</si>
  <si>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</si>
  <si>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</si>
  <si>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</si>
  <si>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</si>
  <si>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</si>
  <si>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</si>
  <si>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</si>
  <si>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</si>
  <si>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</si>
  <si>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</si>
  <si>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</si>
  <si>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</si>
  <si>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</si>
  <si>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</si>
  <si>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</si>
  <si>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</si>
  <si>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</si>
  <si>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</si>
  <si>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</si>
  <si>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</si>
  <si>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</si>
  <si>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</si>
  <si>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</si>
  <si>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</si>
  <si>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</si>
  <si>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</si>
  <si>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</si>
  <si>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</si>
  <si>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</si>
  <si>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</si>
  <si>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</si>
  <si>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</si>
  <si>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</si>
  <si>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</si>
  <si>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</si>
  <si>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</si>
  <si>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</si>
  <si>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</si>
  <si>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</si>
  <si>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</si>
  <si>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</si>
  <si>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</si>
  <si>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</si>
  <si>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</si>
  <si>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</si>
  <si>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</si>
  <si>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</si>
  <si>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</si>
  <si>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</si>
  <si>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</si>
  <si>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</si>
  <si>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</si>
  <si>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</si>
  <si>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</si>
  <si>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</si>
  <si>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</si>
  <si>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</si>
  <si>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</si>
  <si>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</si>
  <si>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</si>
  <si>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</si>
  <si>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</si>
  <si>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</si>
  <si>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</si>
  <si>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</si>
  <si>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</si>
  <si>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</si>
  <si>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</si>
  <si>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</si>
  <si>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</si>
  <si>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</si>
  <si>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</si>
  <si>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</si>
  <si>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</si>
  <si>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</si>
  <si>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</si>
  <si>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</si>
  <si>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</si>
  <si>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</si>
  <si>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</si>
  <si>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</si>
  <si>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</si>
  <si>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</si>
  <si>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</si>
  <si>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</si>
  <si>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</si>
  <si>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</si>
  <si>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</si>
  <si>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</si>
  <si>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</si>
  <si>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</si>
  <si>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</si>
  <si>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</si>
  <si>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</si>
  <si>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</si>
  <si>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</si>
  <si>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</si>
  <si>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</si>
  <si>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</si>
  <si>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</si>
  <si>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</si>
  <si>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</si>
  <si>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</si>
  <si>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</si>
  <si>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</si>
  <si>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</si>
  <si>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</si>
  <si>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</si>
  <si>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</si>
  <si>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</si>
  <si>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</si>
  <si>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</si>
  <si>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</si>
  <si>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</si>
  <si>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</si>
  <si>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</si>
  <si>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</si>
  <si>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</si>
  <si>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</si>
  <si>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</si>
  <si>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</si>
  <si>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</si>
  <si>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</si>
  <si>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</si>
  <si>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</si>
  <si>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</si>
  <si>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</si>
  <si>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</si>
  <si>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</si>
  <si>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</si>
  <si>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</si>
  <si>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</si>
  <si>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</si>
  <si>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</si>
  <si>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</si>
  <si>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</si>
  <si>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</si>
  <si>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</si>
  <si>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</si>
  <si>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</si>
  <si>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</si>
  <si>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</si>
  <si>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</si>
  <si>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</si>
  <si>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</si>
  <si>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</si>
  <si>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</si>
  <si>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</si>
  <si>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</si>
  <si>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</si>
  <si>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</si>
  <si>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</si>
  <si>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</si>
  <si>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</si>
  <si>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</si>
  <si>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</si>
  <si>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</si>
  <si>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</si>
  <si>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</si>
  <si>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</si>
  <si>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</si>
  <si>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</si>
  <si>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</si>
  <si>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</si>
  <si>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</si>
  <si>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</si>
  <si>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</si>
  <si>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</si>
  <si>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</si>
  <si>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</si>
  <si>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</si>
  <si>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</si>
  <si>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</si>
  <si>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</si>
  <si>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</si>
  <si>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</si>
  <si>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</si>
  <si>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</si>
  <si>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</si>
  <si>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</si>
  <si>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</si>
  <si>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</si>
  <si>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</si>
  <si>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</si>
  <si>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</si>
  <si>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</si>
  <si>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</si>
  <si>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</si>
  <si>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</si>
  <si>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</si>
  <si>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</si>
  <si>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</si>
  <si>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</si>
  <si>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</si>
  <si>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</si>
  <si>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</si>
  <si>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</si>
  <si>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</si>
  <si>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</si>
  <si>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</si>
  <si>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</si>
  <si>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</si>
  <si>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</si>
  <si>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</si>
  <si>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</si>
  <si>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</si>
  <si>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</si>
  <si>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</si>
  <si>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</si>
  <si>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</si>
  <si>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</si>
  <si>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</si>
  <si>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</si>
  <si>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</si>
  <si>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</si>
  <si>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</si>
  <si>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</si>
  <si>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</si>
  <si>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</si>
  <si>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</si>
  <si>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</si>
  <si>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</si>
  <si>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</si>
  <si>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</si>
  <si>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</si>
  <si>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</si>
  <si>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</si>
  <si>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</si>
  <si>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</si>
  <si>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</si>
  <si>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</si>
  <si>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</si>
  <si>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</si>
  <si>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</si>
  <si>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</si>
  <si>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</si>
  <si>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</si>
  <si>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</si>
  <si>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</si>
  <si>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</si>
  <si>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</si>
  <si>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</si>
  <si>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</si>
  <si>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</si>
  <si>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</si>
  <si>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</si>
  <si>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</si>
  <si>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</si>
  <si>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</si>
  <si>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</si>
  <si>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</si>
  <si>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</si>
  <si>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</si>
  <si>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</si>
  <si>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</si>
  <si>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</si>
  <si>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</si>
  <si>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</si>
  <si>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</si>
  <si>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</si>
  <si>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</si>
  <si>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</si>
  <si>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</si>
  <si>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</si>
  <si>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</si>
  <si>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</si>
  <si>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</si>
  <si>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</si>
  <si>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</si>
  <si>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</si>
  <si>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</si>
  <si>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</si>
  <si>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</si>
  <si>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</si>
  <si>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</si>
  <si>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</si>
  <si>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</si>
  <si>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</si>
  <si>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</si>
  <si>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</si>
  <si>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</si>
  <si>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</si>
  <si>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</si>
  <si>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</si>
  <si>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</si>
  <si>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</si>
  <si>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</si>
  <si>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</si>
  <si>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</si>
  <si>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</si>
  <si>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</si>
  <si>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</si>
  <si>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</si>
  <si>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</si>
  <si>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</si>
  <si>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</si>
  <si>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</si>
  <si>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</si>
  <si>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</si>
  <si>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</si>
  <si>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</si>
  <si>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</si>
  <si>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</si>
  <si>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</si>
  <si>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</si>
  <si>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</si>
  <si>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</si>
  <si>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</si>
  <si>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</si>
  <si>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</si>
  <si>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</si>
  <si>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</si>
  <si>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</si>
  <si>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</si>
  <si>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</si>
  <si>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</si>
  <si>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</si>
  <si>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</si>
  <si>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</si>
  <si>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</si>
  <si>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</si>
  <si>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</si>
  <si>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</si>
  <si>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</si>
  <si>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</si>
  <si>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</si>
  <si>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</si>
  <si>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</si>
  <si>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</si>
  <si>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</si>
  <si>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</si>
  <si>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</si>
  <si>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</si>
  <si>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</si>
  <si>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</si>
  <si>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</si>
  <si>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</si>
  <si>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</si>
  <si>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</si>
  <si>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</si>
  <si>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</si>
  <si>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</si>
  <si>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</si>
  <si>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</si>
  <si>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</si>
  <si>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</si>
  <si>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</si>
  <si>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</si>
  <si>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</si>
  <si>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</si>
  <si>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</si>
  <si>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</si>
  <si>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</si>
  <si>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</si>
  <si>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</si>
  <si>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</si>
  <si>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</si>
  <si>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</si>
  <si>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</si>
  <si>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</si>
  <si>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</si>
  <si>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</si>
  <si>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</si>
  <si>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</si>
  <si>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</si>
  <si>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</si>
  <si>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</si>
  <si>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</si>
  <si>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</si>
  <si>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</si>
  <si>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</si>
  <si>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</si>
  <si>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</si>
  <si>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</si>
  <si>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</si>
  <si>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</si>
  <si>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</si>
  <si>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</si>
  <si>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</si>
  <si>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</si>
  <si>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</si>
  <si>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</si>
  <si>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</si>
  <si>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</si>
  <si>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</si>
  <si>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</si>
  <si>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</si>
  <si>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</si>
  <si>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</si>
  <si>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</si>
  <si>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</si>
  <si>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</si>
  <si>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</si>
  <si>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</si>
  <si>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</si>
  <si>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</si>
  <si>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</si>
  <si>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</si>
  <si>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</si>
  <si>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</si>
  <si>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</si>
  <si>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</si>
  <si>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</si>
  <si>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</si>
  <si>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</si>
  <si>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</si>
  <si>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</si>
  <si>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</si>
  <si>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</si>
  <si>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</si>
  <si>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</si>
  <si>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</si>
  <si>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</si>
  <si>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</si>
  <si>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</si>
  <si>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</si>
  <si>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</si>
  <si>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</si>
  <si>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</si>
  <si>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</si>
  <si>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</si>
  <si>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</si>
  <si>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</si>
  <si>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</si>
  <si>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</si>
  <si>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</si>
  <si>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</si>
  <si>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</si>
  <si>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</si>
  <si>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</si>
  <si>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</si>
  <si>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</si>
  <si>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</si>
  <si>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</si>
  <si>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</si>
  <si>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</si>
  <si>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</si>
  <si>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</si>
  <si>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</si>
  <si>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</si>
  <si>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</si>
  <si>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</si>
  <si>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</si>
  <si>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</si>
  <si>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</si>
  <si>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</si>
  <si>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</si>
  <si>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</si>
  <si>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</si>
  <si>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</si>
  <si>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</si>
  <si>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</si>
  <si>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</si>
  <si>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</si>
  <si>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</si>
  <si>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</si>
  <si>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</si>
  <si>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</si>
  <si>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</si>
  <si>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</si>
  <si>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</si>
  <si>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</si>
  <si>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</si>
  <si>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</si>
  <si>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</si>
  <si>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</si>
  <si>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</si>
  <si>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</si>
  <si>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</si>
  <si>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</si>
  <si>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</si>
  <si>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</si>
  <si>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</si>
  <si>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</si>
  <si>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</si>
  <si>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</si>
  <si>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</si>
  <si>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</si>
  <si>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</si>
  <si>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</si>
  <si>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</si>
  <si>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</si>
  <si>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</si>
  <si>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</si>
  <si>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</si>
  <si>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</si>
  <si>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</si>
  <si>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</si>
  <si>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</si>
  <si>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</si>
  <si>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</si>
  <si>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</si>
  <si>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</si>
  <si>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</si>
  <si>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</si>
  <si>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</si>
  <si>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</si>
  <si>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</si>
  <si>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</si>
  <si>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</si>
  <si>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</si>
  <si>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</si>
  <si>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</si>
  <si>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</si>
  <si>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</si>
  <si>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</si>
  <si>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</si>
  <si>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</si>
  <si>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</si>
  <si>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</si>
  <si>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</si>
  <si>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</si>
  <si>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</si>
  <si>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</si>
  <si>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</si>
  <si>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</si>
  <si>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</si>
  <si>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</si>
  <si>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</si>
  <si>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</si>
  <si>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</si>
  <si>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</si>
  <si>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</si>
  <si>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</si>
  <si>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</si>
  <si>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</si>
  <si>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</si>
  <si>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</si>
  <si>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</si>
  <si>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</si>
  <si>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</si>
  <si>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</si>
  <si>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</si>
  <si>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</si>
  <si>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</si>
  <si>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</si>
  <si>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</si>
  <si>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</si>
  <si>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</si>
  <si>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</si>
  <si>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</si>
  <si>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</si>
  <si>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</si>
  <si>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</si>
  <si>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</si>
  <si>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</si>
  <si>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</si>
  <si>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</si>
  <si>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</si>
  <si>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</si>
  <si>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</si>
  <si>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</si>
  <si>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</si>
  <si>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</si>
  <si>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</si>
  <si>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</si>
  <si>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</si>
  <si>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</si>
  <si>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</si>
  <si>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</si>
  <si>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</si>
  <si>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</si>
  <si>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</si>
  <si>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</si>
  <si>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</si>
  <si>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</si>
  <si>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</si>
  <si>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</si>
  <si>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</si>
  <si>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</si>
  <si>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</si>
  <si>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</si>
  <si>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</si>
  <si>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</si>
  <si>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</si>
  <si>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</si>
  <si>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</si>
  <si>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</si>
  <si>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</si>
  <si>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</si>
  <si>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</si>
  <si>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</si>
  <si>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</si>
  <si>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</si>
  <si>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</si>
  <si>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</si>
  <si>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</si>
  <si>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</si>
  <si>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</si>
  <si>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</si>
  <si>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</si>
  <si>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</si>
  <si>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</si>
  <si>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</si>
  <si>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</si>
  <si>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</si>
  <si>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</si>
  <si>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</si>
  <si>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</si>
  <si>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</si>
  <si>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</si>
  <si>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</si>
  <si>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</si>
  <si>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</si>
  <si>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</si>
  <si>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</si>
  <si>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</si>
  <si>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</si>
  <si>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</si>
  <si>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</si>
  <si>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</si>
  <si>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</si>
  <si>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</si>
  <si>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</si>
  <si>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</si>
  <si>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</si>
  <si>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</si>
  <si>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</si>
  <si>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</si>
  <si>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</si>
  <si>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</si>
  <si>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</si>
  <si>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</si>
  <si>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</si>
  <si>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</si>
  <si>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</si>
  <si>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</si>
  <si>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</si>
  <si>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</si>
  <si>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</si>
  <si>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</si>
  <si>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</si>
  <si>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</si>
  <si>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</si>
  <si>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</si>
  <si>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</si>
  <si>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</si>
  <si>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</si>
  <si>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</si>
  <si>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</si>
  <si>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</si>
  <si>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</si>
  <si>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</si>
  <si>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</si>
  <si>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</si>
  <si>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</si>
  <si>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</si>
  <si>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</si>
  <si>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</si>
  <si>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</si>
  <si>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</si>
  <si>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</si>
  <si>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</si>
  <si>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</si>
  <si>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</si>
  <si>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</si>
  <si>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</si>
  <si>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</si>
  <si>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</si>
  <si>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</si>
  <si>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</si>
  <si>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</si>
  <si>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</si>
  <si>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</si>
  <si>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</si>
  <si>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</si>
  <si>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</si>
  <si>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</si>
  <si>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</si>
  <si>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</si>
  <si>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</si>
  <si>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</si>
  <si>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</si>
  <si>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</si>
  <si>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</si>
  <si>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</si>
  <si>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</si>
  <si>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</si>
  <si>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</si>
  <si>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</si>
  <si>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</si>
  <si>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</si>
  <si>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</si>
  <si>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</si>
  <si>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</si>
  <si>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</si>
  <si>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</si>
  <si>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</si>
  <si>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</si>
  <si>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</si>
  <si>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</si>
  <si>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</si>
  <si>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</si>
  <si>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</si>
  <si>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</si>
  <si>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</si>
  <si>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</si>
  <si>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</si>
  <si>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</si>
  <si>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</si>
  <si>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</si>
  <si>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</si>
  <si>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</si>
  <si>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</si>
  <si>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</si>
  <si>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</si>
  <si>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</si>
  <si>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</si>
  <si>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</si>
  <si>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</si>
  <si>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</si>
  <si>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</si>
  <si>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</si>
  <si>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</si>
  <si>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</si>
  <si>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</si>
  <si>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</si>
  <si>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</si>
  <si>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</si>
  <si>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</si>
  <si>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</si>
  <si>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</si>
  <si>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</si>
  <si>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</si>
  <si>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</si>
  <si>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</si>
  <si>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</si>
  <si>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</si>
  <si>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</si>
  <si>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</si>
  <si>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</si>
  <si>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</si>
  <si>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</si>
  <si>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</si>
  <si>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</si>
  <si>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</si>
  <si>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</si>
  <si>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</si>
  <si>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</si>
  <si>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</si>
  <si>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</si>
  <si>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</si>
  <si>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</si>
  <si>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</si>
  <si>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</si>
  <si>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</si>
  <si>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</si>
  <si>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</si>
  <si>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</si>
  <si>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</si>
  <si>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</si>
  <si>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</si>
  <si>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</si>
  <si>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</si>
  <si>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</si>
  <si>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</si>
  <si>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</si>
  <si>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</si>
  <si>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</si>
  <si>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</si>
  <si>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</si>
  <si>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</si>
  <si>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</si>
  <si>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</si>
  <si>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</si>
  <si>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</si>
  <si>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</si>
  <si>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</si>
  <si>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</si>
  <si>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</si>
  <si>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</si>
  <si>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</si>
  <si>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</si>
  <si>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</si>
  <si>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</si>
  <si>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</si>
  <si>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</si>
  <si>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</si>
  <si>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</si>
  <si>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</si>
  <si>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</si>
  <si>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</si>
  <si>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</si>
  <si>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</si>
  <si>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</si>
  <si>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</si>
  <si>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</si>
  <si>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</si>
  <si>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</si>
  <si>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</si>
  <si>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</si>
  <si>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</si>
  <si>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</si>
  <si>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</si>
  <si>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</si>
  <si>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</si>
  <si>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</si>
  <si>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</si>
  <si>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</si>
  <si>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</si>
  <si>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</si>
  <si>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</si>
  <si>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</si>
  <si>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</si>
  <si>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</si>
  <si>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</si>
  <si>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</si>
  <si>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</si>
  <si>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</si>
  <si>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</si>
  <si>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</si>
  <si>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</si>
  <si>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</si>
  <si>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</si>
  <si>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</si>
  <si>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</si>
  <si>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</si>
  <si>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</si>
  <si>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</si>
  <si>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</si>
  <si>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</si>
  <si>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</si>
  <si>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</si>
  <si>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</si>
  <si>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</si>
  <si>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</si>
  <si>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</si>
  <si>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</si>
  <si>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</si>
  <si>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</si>
  <si>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</si>
  <si>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</si>
  <si>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</si>
  <si>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</si>
  <si>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</si>
  <si>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</si>
  <si>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</si>
  <si>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</si>
  <si>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</si>
  <si>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</si>
  <si>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</si>
  <si>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</si>
  <si>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</si>
  <si>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</si>
  <si>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</si>
  <si>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</si>
  <si>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</si>
  <si>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</si>
  <si>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</si>
  <si>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</si>
  <si>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</si>
  <si>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</si>
  <si>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</si>
  <si>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</si>
  <si>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</si>
  <si>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</si>
  <si>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</si>
  <si>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</si>
  <si>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</si>
  <si>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</si>
  <si>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</si>
  <si>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</si>
  <si>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</si>
  <si>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</si>
  <si>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</si>
  <si>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</si>
  <si>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</si>
  <si>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</si>
  <si>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</si>
  <si>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</si>
  <si>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</si>
  <si>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</si>
  <si>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</si>
  <si>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</si>
  <si>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</si>
  <si>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</si>
  <si>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</si>
  <si>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</si>
  <si>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</si>
  <si>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</si>
  <si>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</si>
  <si>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</si>
  <si>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</si>
  <si>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</si>
  <si>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</si>
  <si>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</si>
  <si>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</si>
  <si>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</si>
  <si>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</si>
  <si>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</si>
  <si>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</si>
  <si>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</si>
  <si>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</si>
  <si>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</si>
  <si>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</si>
  <si>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</si>
  <si>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</si>
  <si>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</si>
  <si>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</si>
  <si>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</si>
  <si>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</si>
  <si>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</si>
  <si>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</si>
  <si>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</si>
  <si>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</si>
  <si>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</si>
  <si>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</si>
  <si>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</si>
  <si>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</si>
  <si>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</si>
  <si>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</si>
  <si>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</si>
  <si>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</si>
  <si>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</si>
  <si>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</si>
  <si>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</si>
  <si>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</si>
  <si>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</si>
  <si>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</si>
  <si>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</si>
  <si>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</si>
  <si>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</si>
  <si>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</si>
  <si>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</si>
  <si>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</si>
  <si>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</si>
  <si>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</si>
  <si>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</si>
  <si>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</si>
  <si>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</si>
  <si>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</si>
  <si>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</si>
  <si>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</si>
  <si>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</si>
  <si>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</si>
  <si>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</si>
  <si>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</si>
  <si>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</si>
  <si>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</si>
  <si>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</si>
  <si>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</si>
  <si>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</si>
  <si>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</si>
  <si>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</si>
  <si>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</si>
  <si>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</si>
  <si>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</si>
  <si>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</si>
  <si>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</si>
  <si>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</si>
  <si>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</si>
  <si>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</si>
  <si>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</si>
  <si>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</si>
  <si>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</si>
  <si>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</si>
  <si>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</si>
  <si>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</si>
  <si>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</si>
  <si>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</si>
  <si>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</si>
  <si>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</si>
  <si>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</si>
  <si>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</si>
  <si>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</si>
  <si>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</si>
  <si>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</si>
  <si>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</si>
  <si>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</si>
  <si>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</si>
  <si>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</si>
  <si>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</si>
  <si>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</si>
  <si>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</si>
  <si>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</si>
  <si>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</si>
  <si>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</si>
  <si>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</si>
  <si>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</si>
  <si>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</si>
  <si>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</si>
  <si>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</si>
  <si>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</si>
  <si>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</si>
  <si>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</si>
  <si>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</si>
  <si>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</si>
  <si>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</si>
  <si>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</si>
  <si>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</si>
  <si>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</si>
  <si>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</si>
  <si>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</si>
  <si>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</si>
  <si>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</si>
  <si>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</si>
  <si>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</si>
  <si>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</si>
  <si>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</si>
  <si>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</si>
  <si>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</si>
  <si>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</si>
  <si>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</si>
  <si>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</si>
  <si>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</si>
  <si>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</si>
  <si>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</si>
  <si>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</si>
  <si>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</si>
  <si>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</si>
  <si>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</si>
  <si>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</si>
  <si>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</si>
  <si>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</si>
  <si>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</si>
  <si>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</si>
  <si>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</si>
  <si>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</si>
  <si>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</si>
  <si>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</si>
  <si>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</si>
  <si>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</si>
  <si>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</si>
  <si>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</si>
  <si>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</si>
  <si>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</si>
  <si>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</si>
  <si>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</si>
  <si>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</si>
  <si>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</si>
  <si>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</si>
  <si>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</si>
  <si>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</si>
  <si>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</si>
  <si>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</si>
  <si>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</si>
  <si>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</si>
  <si>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</si>
  <si>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</si>
  <si>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</si>
  <si>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</si>
  <si>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</si>
  <si>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</si>
  <si>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</si>
  <si>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</si>
  <si>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</si>
  <si>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</si>
  <si>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</si>
  <si>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</si>
  <si>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</si>
  <si>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</si>
  <si>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</si>
  <si>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</si>
  <si>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</si>
  <si>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</si>
  <si>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</si>
  <si>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</si>
  <si>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</si>
  <si>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</si>
  <si>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</si>
  <si>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</si>
  <si>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</si>
  <si>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</si>
  <si>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</si>
  <si>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</si>
  <si>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</si>
  <si>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</si>
  <si>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</si>
  <si>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</si>
  <si>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</si>
  <si>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</si>
  <si>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</si>
  <si>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</si>
  <si>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</si>
  <si>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</si>
  <si>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</si>
  <si>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</si>
  <si>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</si>
  <si>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</si>
  <si>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</si>
  <si>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</si>
  <si>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</si>
  <si>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</si>
  <si>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</si>
  <si>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</si>
  <si>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</si>
  <si>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</si>
  <si>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</si>
  <si>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</si>
  <si>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</si>
  <si>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</si>
  <si>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</si>
  <si>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</si>
  <si>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</si>
  <si>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</si>
  <si>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</si>
  <si>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</si>
  <si>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</si>
  <si>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</si>
  <si>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</si>
  <si>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</si>
  <si>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</si>
  <si>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</si>
  <si>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</si>
  <si>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</si>
  <si>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</si>
  <si>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</si>
  <si>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</si>
  <si>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</si>
  <si>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</si>
  <si>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</si>
  <si>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</si>
  <si>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</si>
  <si>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</si>
  <si>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</si>
  <si>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</si>
  <si>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</si>
  <si>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</si>
  <si>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</si>
  <si>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</si>
  <si>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</si>
  <si>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</si>
  <si>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</si>
  <si>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</si>
  <si>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</si>
  <si>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</si>
  <si>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</si>
  <si>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</si>
  <si>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</si>
  <si>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</si>
  <si>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</si>
  <si>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</si>
  <si>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</si>
  <si>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</si>
  <si>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</si>
  <si>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</si>
  <si>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</si>
  <si>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</si>
  <si>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</si>
  <si>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</si>
  <si>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</si>
  <si>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</si>
  <si>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</si>
  <si>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</si>
  <si>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</si>
  <si>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</si>
  <si>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</si>
  <si>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</si>
  <si>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</si>
  <si>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</si>
  <si>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</si>
  <si>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</si>
  <si>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</si>
  <si>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</si>
  <si>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</si>
  <si>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</si>
  <si>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</si>
  <si>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</si>
  <si>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</si>
  <si>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</si>
  <si>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</si>
  <si>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</si>
  <si>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</si>
  <si>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</si>
  <si>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</si>
  <si>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</si>
  <si>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</si>
  <si>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</si>
  <si>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</si>
  <si>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</si>
  <si>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</si>
  <si>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</si>
  <si>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</si>
  <si>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</si>
  <si>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</si>
  <si>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</si>
  <si>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</si>
  <si>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</si>
  <si>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</si>
  <si>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</si>
  <si>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</si>
  <si>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</si>
  <si>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</si>
  <si>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</si>
  <si>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</si>
  <si>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</si>
  <si>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</si>
  <si>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</si>
  <si>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</si>
  <si>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</si>
  <si>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</si>
  <si>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</si>
  <si>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</si>
  <si>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</si>
  <si>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</si>
  <si>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</si>
  <si>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</si>
  <si>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</si>
  <si>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</si>
  <si>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</si>
  <si>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</si>
  <si>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</si>
  <si>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</si>
  <si>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</si>
  <si>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</si>
  <si>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</si>
  <si>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</si>
  <si>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</si>
  <si>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</si>
  <si>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</si>
  <si>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</si>
  <si>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</si>
  <si>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</si>
  <si>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</si>
  <si>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</si>
  <si>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</si>
  <si>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</si>
  <si>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</si>
  <si>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</si>
  <si>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</si>
  <si>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</si>
  <si>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</si>
  <si>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</si>
  <si>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</si>
  <si>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</si>
  <si>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</si>
  <si>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</si>
  <si>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</si>
  <si>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</si>
  <si>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</si>
  <si>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</si>
  <si>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</si>
  <si>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</si>
  <si>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</si>
  <si>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</si>
  <si>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</si>
  <si>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</si>
  <si>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</si>
  <si>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</si>
  <si>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</si>
  <si>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</si>
  <si>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</si>
  <si>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</si>
  <si>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</si>
  <si>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</si>
  <si>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</si>
  <si>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</si>
  <si>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</si>
  <si>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</si>
  <si>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</si>
  <si>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</si>
  <si>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</si>
  <si>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</si>
  <si>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</si>
  <si>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</si>
  <si>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</si>
  <si>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</si>
  <si>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</si>
  <si>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</si>
  <si>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</si>
  <si>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</si>
  <si>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</si>
  <si>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</si>
  <si>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</si>
  <si>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</si>
  <si>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</si>
  <si>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</si>
  <si>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</si>
  <si>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</si>
  <si>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</si>
  <si>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</si>
  <si>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</si>
  <si>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</si>
  <si>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</si>
  <si>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</si>
  <si>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</si>
  <si>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</si>
  <si>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</si>
  <si>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</si>
  <si>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</si>
  <si>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</si>
  <si>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</si>
  <si>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</si>
  <si>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</si>
  <si>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</si>
  <si>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</si>
  <si>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</si>
  <si>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</si>
  <si>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</si>
  <si>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</si>
  <si>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</si>
  <si>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</si>
  <si>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</si>
  <si>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</si>
  <si>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</si>
  <si>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</si>
  <si>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</si>
  <si>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</si>
  <si>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</si>
  <si>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</si>
  <si>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</si>
  <si>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</si>
  <si>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</si>
  <si>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</si>
  <si>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</si>
  <si>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</si>
  <si>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</si>
  <si>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</si>
  <si>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</si>
  <si>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</si>
  <si>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</si>
  <si>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</si>
  <si>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</si>
  <si>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</si>
  <si>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</si>
  <si>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</si>
  <si>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</si>
  <si>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</si>
  <si>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</si>
  <si>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</si>
  <si>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</si>
  <si>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</si>
  <si>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</si>
  <si>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</si>
  <si>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</si>
  <si>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</si>
  <si>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</si>
  <si>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</si>
  <si>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</si>
  <si>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</si>
  <si>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</si>
  <si>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</si>
  <si>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</si>
  <si>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</si>
  <si>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</si>
  <si>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</si>
  <si>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</si>
  <si>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</si>
  <si>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</si>
  <si>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</si>
  <si>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</si>
  <si>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</si>
  <si>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</si>
  <si>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</si>
  <si>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</si>
  <si>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</si>
  <si>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</si>
  <si>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</si>
  <si>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</si>
  <si>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</si>
  <si>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</si>
  <si>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</si>
  <si>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</si>
  <si>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</si>
  <si>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</si>
  <si>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</si>
  <si>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</si>
  <si>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</si>
  <si>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</si>
  <si>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</si>
  <si>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</si>
  <si>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</si>
  <si>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</si>
  <si>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</si>
  <si>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</si>
  <si>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</si>
  <si>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</si>
  <si>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</si>
  <si>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</si>
  <si>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</si>
  <si>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</si>
  <si>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</si>
  <si>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</si>
  <si>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</si>
  <si>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</si>
  <si>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</si>
  <si>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</si>
  <si>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</si>
  <si>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</si>
  <si>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</si>
  <si>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</si>
  <si>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</si>
  <si>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</si>
  <si>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</si>
  <si>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</si>
  <si>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</si>
  <si>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</si>
  <si>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</si>
  <si>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</si>
  <si>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</si>
  <si>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</si>
  <si>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</si>
  <si>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</si>
  <si>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</si>
  <si>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</si>
  <si>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</si>
  <si>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</si>
  <si>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</si>
  <si>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</si>
  <si>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</si>
  <si>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</si>
  <si>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</si>
  <si>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</si>
  <si>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</si>
  <si>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</si>
  <si>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</si>
  <si>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</si>
  <si>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</si>
  <si>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</si>
  <si>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</si>
  <si>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</si>
  <si>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</si>
  <si>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</si>
  <si>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</si>
  <si>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</si>
  <si>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</si>
  <si>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</si>
  <si>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</si>
  <si>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</si>
  <si>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</si>
  <si>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</si>
  <si>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</si>
  <si>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</si>
  <si>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</si>
  <si>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</si>
  <si>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</si>
  <si>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</si>
  <si>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</si>
  <si>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</si>
  <si>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</si>
  <si>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</si>
  <si>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</si>
  <si>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</si>
  <si>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</si>
  <si>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</si>
  <si>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</si>
  <si>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</si>
  <si>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</si>
  <si>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</si>
  <si>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</si>
  <si>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</si>
  <si>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</si>
  <si>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</si>
  <si>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</si>
  <si>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</si>
  <si>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</si>
  <si>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</si>
  <si>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</si>
  <si>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</si>
  <si>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</si>
  <si>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</si>
  <si>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</si>
  <si>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</si>
  <si>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</si>
  <si>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</si>
  <si>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</si>
  <si>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</si>
  <si>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</si>
  <si>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</si>
  <si>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</si>
  <si>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</si>
  <si>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</si>
  <si>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</si>
  <si>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</si>
  <si>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</si>
  <si>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</si>
  <si>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</si>
  <si>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</si>
  <si>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</si>
  <si>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</si>
  <si>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</si>
  <si>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</si>
  <si>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</si>
  <si>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</si>
  <si>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</si>
  <si>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</si>
  <si>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</si>
  <si>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</si>
  <si>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</si>
  <si>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</si>
  <si>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</si>
  <si>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</si>
  <si>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</si>
  <si>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</si>
  <si>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</si>
  <si>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</si>
  <si>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</si>
  <si>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</si>
  <si>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</si>
  <si>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</si>
  <si>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</si>
  <si>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</si>
  <si>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</si>
  <si>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</si>
  <si>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</si>
  <si>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</si>
  <si>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</si>
  <si>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</si>
  <si>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</si>
  <si>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</si>
  <si>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</si>
  <si>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</si>
  <si>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</si>
  <si>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</si>
  <si>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</si>
  <si>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</si>
  <si>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</si>
  <si>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</si>
  <si>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</si>
  <si>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</si>
  <si>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</si>
  <si>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</si>
  <si>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</si>
  <si>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</si>
  <si>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</si>
  <si>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</si>
  <si>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</si>
  <si>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</si>
  <si>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</si>
  <si>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</si>
  <si>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</si>
  <si>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</si>
  <si>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</si>
  <si>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</si>
  <si>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</si>
  <si>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</si>
  <si>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</si>
  <si>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</si>
  <si>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</si>
  <si>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</si>
  <si>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</si>
  <si>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</si>
  <si>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</si>
  <si>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</si>
  <si>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</si>
  <si>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</si>
  <si>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</si>
  <si>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</si>
  <si>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</si>
  <si>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</si>
  <si>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</si>
  <si>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</si>
  <si>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</si>
  <si>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</si>
  <si>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</si>
  <si>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</si>
  <si>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</si>
  <si>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</si>
  <si>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</si>
  <si>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</si>
  <si>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</si>
  <si>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</si>
  <si>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</si>
  <si>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</si>
  <si>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</si>
  <si>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</si>
  <si>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</si>
  <si>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</si>
  <si>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</si>
  <si>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</si>
  <si>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</si>
  <si>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</si>
  <si>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</si>
  <si>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</si>
  <si>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</si>
  <si>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</si>
  <si>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</si>
  <si>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</si>
  <si>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</si>
  <si>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</si>
  <si>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</si>
  <si>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</si>
  <si>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</si>
  <si>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</si>
  <si>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</si>
  <si>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</si>
  <si>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</si>
  <si>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</si>
  <si>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</si>
  <si>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</si>
  <si>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</si>
  <si>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</si>
  <si>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</si>
  <si>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</si>
  <si>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</si>
  <si>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</si>
  <si>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</si>
  <si>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</si>
  <si>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</si>
  <si>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</si>
  <si>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</si>
  <si>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</si>
  <si>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</si>
  <si>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</si>
  <si>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</si>
  <si>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</si>
  <si>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</si>
  <si>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</si>
  <si>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</si>
  <si>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</si>
  <si>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</si>
  <si>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</si>
  <si>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</si>
  <si>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</si>
  <si>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</si>
  <si>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</si>
  <si>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</si>
  <si>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</si>
  <si>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</si>
  <si>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</si>
  <si>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</si>
  <si>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</si>
  <si>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</si>
  <si>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</si>
  <si>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</si>
  <si>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</si>
  <si>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</si>
  <si>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</si>
  <si>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</si>
  <si>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</si>
  <si>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</si>
  <si>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</si>
  <si>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</si>
  <si>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</si>
  <si>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</si>
  <si>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</si>
  <si>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</si>
  <si>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</si>
  <si>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</si>
  <si>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</si>
  <si>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</si>
  <si>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</si>
  <si>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</si>
  <si>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</si>
  <si>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</si>
  <si>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</si>
  <si>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</si>
  <si>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</si>
  <si>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</si>
  <si>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</si>
  <si>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</si>
  <si>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</si>
  <si>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</si>
  <si>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</si>
  <si>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</si>
  <si>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</si>
  <si>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</si>
  <si>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</si>
  <si>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</si>
  <si>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</si>
  <si>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</si>
  <si>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</si>
  <si>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</si>
  <si>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</si>
  <si>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</si>
  <si>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</si>
  <si>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</si>
  <si>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</si>
  <si>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</si>
  <si>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</si>
  <si>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</si>
  <si>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</si>
  <si>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</si>
  <si>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</si>
  <si>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</si>
  <si>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</si>
  <si>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</si>
  <si>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</si>
  <si>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</si>
  <si>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</si>
  <si>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</si>
  <si>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</si>
  <si>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</si>
  <si>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</si>
  <si>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</si>
  <si>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</si>
  <si>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</si>
  <si>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</si>
  <si>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</si>
  <si>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</si>
  <si>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</si>
  <si>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</si>
  <si>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</si>
  <si>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</si>
  <si>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</si>
  <si>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</si>
  <si>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</si>
  <si>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</si>
  <si>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</si>
  <si>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</si>
  <si>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</si>
  <si>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</si>
  <si>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</si>
  <si>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</si>
  <si>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</si>
  <si>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</si>
  <si>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</si>
  <si>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</si>
  <si>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</si>
  <si>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</si>
  <si>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</si>
  <si>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</si>
  <si>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</si>
  <si>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</si>
  <si>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</si>
  <si>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</si>
  <si>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</si>
  <si>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</si>
  <si>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</si>
  <si>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</si>
  <si>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</si>
  <si>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</si>
  <si>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</si>
  <si>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</si>
  <si>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</si>
  <si>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</si>
  <si>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</si>
  <si>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</si>
  <si>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</si>
  <si>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</si>
  <si>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</si>
  <si>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</si>
  <si>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</si>
  <si>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</si>
  <si>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</si>
  <si>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</si>
  <si>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</si>
  <si>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</si>
  <si>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</si>
  <si>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</si>
  <si>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</si>
  <si>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</si>
  <si>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</si>
  <si>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</si>
  <si>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</si>
  <si>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</si>
  <si>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</si>
  <si>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</si>
  <si>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</si>
  <si>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</si>
  <si>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</si>
  <si>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</si>
  <si>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</si>
  <si>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</si>
  <si>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</si>
  <si>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</si>
  <si>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</si>
  <si>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</si>
  <si>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</si>
  <si>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</si>
  <si>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</si>
  <si>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</si>
  <si>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</si>
  <si>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</si>
  <si>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</si>
  <si>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</si>
  <si>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</si>
  <si>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</si>
  <si>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</si>
  <si>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</si>
  <si>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</si>
  <si>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</si>
  <si>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</si>
  <si>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</si>
  <si>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</si>
  <si>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</si>
  <si>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</si>
  <si>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</si>
  <si>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</si>
  <si>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</si>
  <si>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</si>
  <si>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</si>
  <si>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</si>
  <si>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</si>
  <si>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</si>
  <si>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</si>
  <si>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</si>
  <si>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</si>
  <si>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</si>
  <si>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</si>
  <si>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</si>
  <si>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</si>
  <si>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</si>
  <si>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</si>
  <si>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</si>
  <si>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</si>
  <si>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</si>
  <si>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</si>
  <si>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</si>
  <si>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</si>
  <si>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</si>
  <si>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</si>
  <si>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</si>
  <si>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</si>
  <si>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</si>
  <si>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</si>
  <si>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</si>
  <si>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</si>
  <si>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</si>
  <si>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</si>
  <si>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</si>
  <si>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</si>
  <si>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</si>
  <si>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</si>
  <si>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</si>
  <si>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</si>
  <si>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</si>
  <si>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</si>
  <si>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</si>
  <si>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</si>
  <si>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</si>
  <si>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</si>
  <si>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</si>
  <si>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</si>
  <si>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</si>
  <si>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</si>
  <si>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</si>
  <si>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</si>
  <si>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</si>
  <si>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</si>
  <si>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</si>
  <si>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</si>
  <si>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</si>
  <si>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</si>
  <si>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</si>
  <si>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</si>
  <si>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</si>
  <si>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</si>
  <si>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</si>
  <si>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</si>
  <si>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</si>
  <si>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</si>
  <si>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</si>
  <si>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</si>
  <si>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</si>
  <si>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</si>
  <si>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</si>
  <si>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</si>
  <si>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</si>
  <si>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</si>
  <si>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</si>
  <si>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</si>
  <si>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</si>
  <si>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</si>
  <si>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</si>
  <si>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</si>
  <si>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</si>
  <si>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</si>
  <si>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</si>
  <si>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</si>
  <si>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</si>
  <si>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</si>
  <si>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</si>
  <si>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</si>
  <si>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</si>
  <si>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</si>
  <si>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</si>
  <si>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</si>
  <si>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</si>
  <si>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</si>
  <si>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</si>
  <si>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</si>
  <si>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</si>
  <si>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</si>
  <si>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</si>
  <si>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</si>
  <si>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</si>
  <si>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</si>
  <si>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</si>
  <si>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</si>
  <si>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</si>
  <si>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</si>
  <si>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</si>
  <si>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</si>
  <si>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</si>
  <si>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</si>
  <si>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</si>
  <si>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</si>
  <si>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</si>
  <si>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</si>
  <si>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</si>
  <si>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</si>
  <si>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</si>
  <si>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</si>
  <si>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</si>
  <si>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</si>
  <si>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</si>
  <si>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</si>
  <si>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</si>
  <si>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</si>
  <si>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</si>
  <si>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</si>
  <si>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</si>
  <si>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</si>
  <si>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</si>
  <si>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</si>
  <si>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</si>
  <si>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</si>
  <si>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</si>
  <si>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</si>
  <si>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</si>
  <si>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</si>
  <si>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</si>
  <si>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</si>
  <si>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</si>
  <si>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</si>
  <si>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</si>
  <si>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</si>
  <si>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</si>
  <si>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</si>
  <si>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</si>
  <si>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</si>
  <si>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</si>
  <si>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</si>
  <si>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</si>
  <si>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</si>
  <si>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</si>
  <si>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</si>
  <si>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</si>
  <si>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</si>
  <si>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</si>
  <si>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</si>
  <si>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</si>
  <si>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</si>
  <si>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</si>
  <si>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</si>
  <si>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</si>
  <si>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</si>
  <si>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</si>
  <si>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</si>
  <si>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</si>
  <si>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</si>
  <si>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</si>
  <si>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</si>
  <si>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</si>
  <si>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</si>
  <si>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</si>
  <si>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</si>
  <si>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</si>
  <si>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</si>
  <si>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</si>
  <si>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</si>
  <si>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</si>
  <si>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</si>
  <si>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</si>
  <si>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</si>
  <si>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</si>
  <si>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</si>
  <si>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</si>
  <si>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</si>
  <si>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</si>
  <si>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</si>
  <si>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</si>
  <si>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</si>
  <si>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</si>
  <si>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</si>
  <si>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</si>
  <si>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</si>
  <si>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</si>
  <si>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</si>
  <si>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</si>
  <si>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</si>
  <si>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</si>
  <si>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</si>
  <si>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</si>
  <si>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</si>
  <si>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</si>
  <si>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</si>
  <si>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</si>
  <si>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</si>
  <si>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</si>
  <si>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</si>
  <si>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</si>
  <si>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</si>
  <si>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</si>
  <si>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</si>
  <si>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</si>
  <si>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</si>
  <si>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</si>
  <si>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</si>
  <si>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</si>
  <si>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</si>
  <si>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</si>
  <si>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</si>
  <si>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</si>
  <si>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</si>
  <si>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</si>
  <si>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</si>
  <si>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</si>
  <si>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</si>
  <si>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</si>
  <si>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</si>
  <si>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</si>
  <si>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</si>
  <si>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</si>
  <si>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</si>
  <si>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</si>
  <si>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</si>
  <si>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</si>
  <si>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</si>
  <si>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</si>
  <si>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</si>
  <si>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</si>
  <si>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</si>
  <si>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</si>
  <si>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</si>
  <si>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</si>
  <si>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</si>
  <si>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</si>
  <si>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</si>
  <si>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</si>
  <si>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</si>
  <si>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</si>
  <si>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</si>
  <si>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</si>
  <si>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</si>
  <si>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</si>
  <si>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</si>
  <si>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</si>
  <si>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</si>
  <si>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</si>
  <si>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</si>
  <si>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</si>
  <si>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</si>
  <si>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</si>
  <si>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</si>
  <si>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</si>
  <si>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</si>
  <si>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</si>
  <si>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</si>
  <si>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</si>
  <si>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</si>
  <si>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</si>
  <si>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</si>
  <si>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</si>
  <si>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</si>
  <si>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</si>
  <si>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</si>
  <si>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</si>
  <si>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</si>
  <si>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</si>
  <si>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</si>
  <si>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</si>
  <si>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</si>
  <si>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</si>
  <si>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</si>
  <si>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</si>
  <si>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</si>
  <si>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</si>
  <si>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</si>
  <si>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</si>
  <si>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</si>
  <si>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</si>
  <si>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</si>
  <si>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</si>
  <si>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</si>
  <si>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</si>
  <si>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</si>
  <si>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</si>
  <si>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</si>
  <si>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</si>
  <si>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</si>
  <si>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</si>
  <si>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</si>
  <si>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</si>
  <si>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</si>
  <si>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</si>
  <si>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</si>
  <si>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</si>
  <si>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</si>
  <si>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</si>
  <si>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</si>
  <si>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</si>
  <si>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</si>
  <si>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</si>
  <si>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</si>
  <si>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</si>
  <si>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</si>
  <si>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</si>
  <si>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</si>
  <si>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</si>
  <si>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</si>
  <si>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</si>
  <si>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</si>
  <si>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</si>
  <si>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</si>
  <si>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</si>
  <si>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</si>
  <si>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</si>
  <si>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</si>
  <si>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</si>
  <si>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</si>
  <si>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</si>
  <si>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</si>
  <si>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</si>
  <si>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</si>
  <si>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</si>
  <si>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</si>
  <si>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</si>
  <si>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</si>
  <si>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</si>
  <si>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</si>
  <si>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</si>
  <si>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</si>
  <si>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</si>
  <si>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</si>
  <si>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</si>
  <si>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</si>
  <si>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</si>
  <si>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</si>
  <si>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</si>
  <si>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</si>
  <si>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</si>
  <si>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</si>
  <si>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</si>
  <si>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</si>
  <si>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</si>
  <si>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</si>
  <si>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</si>
  <si>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</si>
  <si>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</si>
  <si>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</si>
  <si>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</si>
  <si>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</si>
  <si>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</si>
  <si>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</si>
  <si>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</si>
  <si>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</si>
  <si>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</si>
  <si>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</si>
  <si>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</si>
  <si>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</si>
  <si>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</si>
  <si>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</si>
  <si>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</si>
  <si>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</si>
  <si>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</si>
  <si>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</si>
  <si>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</si>
  <si>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</si>
  <si>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</si>
  <si>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</si>
  <si>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</si>
  <si>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</si>
  <si>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</si>
  <si>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</si>
  <si>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</si>
  <si>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</si>
  <si>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</si>
  <si>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</si>
  <si>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</si>
  <si>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</si>
  <si>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</si>
  <si>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</si>
  <si>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</si>
  <si>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</si>
  <si>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</si>
  <si>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</si>
  <si>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</si>
  <si>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</si>
  <si>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</si>
  <si>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</si>
  <si>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</si>
  <si>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</si>
  <si>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</si>
  <si>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</si>
  <si>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</si>
  <si>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</si>
  <si>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</si>
  <si>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</si>
  <si>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</si>
  <si>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</si>
  <si>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</si>
  <si>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</si>
  <si>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</si>
  <si>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</si>
  <si>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</si>
  <si>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</si>
  <si>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</si>
  <si>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</si>
  <si>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</si>
  <si>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</si>
  <si>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</si>
  <si>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</si>
  <si>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</si>
  <si>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</si>
  <si>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</si>
  <si>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</si>
  <si>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</si>
  <si>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</si>
  <si>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</si>
  <si>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</si>
  <si>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</si>
  <si>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</si>
  <si>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</si>
  <si>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</si>
  <si>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</si>
  <si>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</si>
  <si>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</si>
  <si>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</si>
  <si>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</si>
  <si>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</si>
  <si>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</si>
  <si>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</si>
  <si>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</si>
  <si>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</si>
  <si>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</si>
  <si>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</si>
  <si>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</si>
  <si>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</si>
  <si>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</si>
  <si>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</si>
  <si>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</si>
  <si>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</si>
  <si>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</si>
  <si>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</si>
  <si>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</si>
  <si>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</si>
  <si>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</si>
  <si>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</si>
  <si>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</si>
  <si>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</si>
  <si>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</si>
  <si>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</si>
  <si>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</si>
  <si>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</si>
  <si>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</si>
  <si>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</si>
  <si>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</si>
  <si>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</si>
  <si>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</si>
  <si>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</si>
  <si>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</si>
  <si>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</si>
  <si>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</si>
  <si>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</si>
  <si>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</si>
  <si>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</si>
  <si>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</si>
  <si>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</si>
  <si>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</si>
  <si>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</si>
  <si>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</si>
  <si>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</si>
  <si>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</si>
  <si>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</si>
  <si>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</si>
  <si>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</si>
  <si>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</si>
  <si>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</si>
  <si>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</si>
  <si>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</si>
  <si>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</si>
  <si>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</si>
  <si>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</si>
  <si>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</si>
  <si>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</si>
  <si>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</si>
  <si>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</si>
  <si>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</si>
  <si>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</si>
  <si>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</si>
  <si>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</si>
  <si>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</si>
  <si>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</si>
  <si>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</si>
  <si>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</si>
  <si>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</si>
  <si>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</si>
  <si>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</si>
  <si>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</si>
  <si>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</si>
  <si>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</si>
  <si>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</si>
  <si>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</si>
  <si>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</si>
  <si>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</si>
  <si>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</si>
  <si>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</si>
  <si>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</si>
  <si>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</si>
  <si>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</si>
  <si>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</si>
  <si>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</si>
  <si>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</si>
  <si>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</si>
  <si>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</si>
  <si>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</si>
  <si>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</si>
  <si>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</si>
  <si>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</si>
  <si>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</si>
  <si>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</si>
  <si>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</si>
  <si>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</si>
  <si>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</si>
  <si>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</si>
  <si>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</si>
  <si>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</si>
  <si>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</si>
  <si>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</si>
  <si>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</si>
  <si>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</si>
  <si>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</si>
  <si>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</si>
  <si>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</si>
  <si>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</si>
  <si>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</si>
  <si>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</si>
  <si>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</si>
  <si>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</si>
  <si>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</si>
  <si>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</si>
  <si>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</si>
  <si>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</si>
  <si>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</si>
  <si>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</si>
  <si>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</si>
  <si>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</si>
  <si>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</si>
  <si>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</si>
  <si>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</si>
  <si>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</si>
  <si>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</si>
  <si>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</si>
  <si>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</si>
  <si>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</si>
  <si>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</si>
  <si>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</si>
  <si>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</si>
  <si>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</si>
  <si>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</si>
  <si>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</si>
  <si>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</si>
  <si>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</si>
  <si>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</si>
  <si>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</si>
  <si>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</si>
  <si>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</si>
  <si>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</si>
  <si>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</si>
  <si>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</si>
  <si>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</si>
  <si>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</si>
  <si>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</si>
  <si>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</si>
  <si>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</si>
  <si>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</si>
  <si>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</si>
  <si>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</si>
  <si>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</si>
  <si>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</si>
  <si>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</si>
  <si>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</si>
  <si>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</si>
  <si>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</si>
  <si>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</si>
  <si>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</si>
  <si>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</si>
  <si>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</si>
  <si>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</si>
  <si>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</si>
  <si>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</si>
  <si>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</si>
  <si>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</si>
  <si>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</si>
  <si>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</si>
  <si>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</si>
  <si>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</si>
  <si>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</si>
  <si>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</si>
  <si>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</si>
  <si>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</si>
  <si>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</si>
  <si>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</si>
  <si>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</si>
  <si>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</si>
  <si>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</si>
  <si>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</si>
  <si>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</si>
  <si>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</si>
  <si>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</si>
  <si>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</si>
  <si>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</si>
  <si>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</si>
  <si>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</si>
  <si>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</si>
  <si>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</si>
  <si>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</si>
  <si>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</si>
  <si>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</si>
  <si>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</si>
  <si>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</si>
  <si>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</si>
  <si>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</si>
  <si>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</si>
  <si>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</si>
  <si>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</si>
  <si>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</si>
  <si>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</si>
  <si>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</si>
  <si>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</si>
  <si>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</si>
  <si>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</si>
  <si>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</si>
  <si>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</si>
  <si>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</si>
  <si>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</si>
  <si>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</si>
  <si>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</si>
  <si>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</si>
  <si>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</si>
  <si>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</si>
  <si>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</si>
  <si>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</si>
  <si>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</si>
  <si>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</si>
  <si>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</si>
  <si>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</si>
  <si>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</si>
  <si>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</si>
  <si>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</si>
  <si>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</si>
  <si>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</si>
  <si>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</si>
  <si>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</si>
  <si>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</si>
  <si>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</si>
  <si>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</si>
  <si>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</si>
  <si>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</si>
  <si>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</si>
  <si>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</si>
  <si>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</si>
  <si>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</si>
  <si>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</si>
  <si>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</si>
  <si>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</si>
  <si>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</si>
  <si>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</si>
  <si>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</si>
  <si>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</si>
  <si>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</si>
  <si>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</si>
  <si>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</si>
  <si>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</si>
  <si>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</si>
  <si>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</si>
  <si>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</si>
  <si>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</si>
  <si>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</si>
  <si>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</si>
  <si>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</si>
  <si>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</si>
  <si>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</si>
  <si>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</si>
  <si>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</si>
  <si>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</si>
  <si>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</si>
  <si>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</si>
  <si>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</si>
  <si>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</si>
  <si>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</si>
  <si>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</si>
  <si>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</si>
  <si>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</si>
  <si>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</si>
  <si>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</si>
  <si>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</si>
  <si>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</si>
  <si>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</si>
  <si>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</si>
  <si>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</si>
  <si>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</si>
  <si>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</si>
  <si>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</si>
  <si>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</si>
  <si>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</si>
  <si>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</si>
  <si>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</si>
  <si>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</si>
  <si>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</si>
  <si>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</si>
  <si>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</si>
  <si>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</si>
  <si>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</si>
  <si>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</si>
  <si>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</si>
  <si>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</si>
  <si>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</si>
  <si>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</si>
  <si>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</si>
  <si>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</si>
  <si>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</si>
  <si>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</si>
  <si>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</si>
  <si>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</si>
  <si>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</si>
  <si>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</si>
  <si>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</si>
  <si>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</si>
  <si>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</si>
  <si>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</si>
  <si>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</si>
  <si>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</si>
  <si>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</si>
  <si>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</si>
  <si>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</si>
  <si>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</si>
  <si>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</si>
  <si>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</si>
  <si>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</si>
  <si>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</si>
  <si>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</si>
  <si>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</si>
  <si>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</si>
  <si>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</si>
  <si>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</si>
  <si>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</si>
  <si>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</si>
  <si>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</si>
  <si>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</si>
  <si>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</si>
  <si>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</si>
  <si>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</si>
  <si>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</si>
  <si>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</si>
  <si>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</si>
  <si>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</si>
  <si>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</si>
  <si>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</si>
  <si>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</si>
  <si>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</si>
  <si>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</si>
  <si>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</si>
  <si>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</si>
  <si>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</si>
  <si>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</si>
  <si>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</si>
  <si>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</si>
  <si>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</si>
  <si>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</si>
  <si>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</si>
  <si>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</si>
  <si>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</si>
  <si>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</si>
  <si>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</si>
  <si>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</si>
  <si>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</si>
  <si>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</si>
  <si>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</si>
  <si>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</si>
  <si>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</si>
  <si>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</si>
  <si>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</si>
  <si>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</si>
  <si>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</si>
  <si>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</si>
  <si>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</si>
  <si>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</si>
  <si>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</si>
  <si>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</si>
  <si>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</si>
  <si>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</si>
  <si>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</si>
  <si>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</si>
  <si>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</si>
  <si>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</si>
  <si>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</si>
  <si>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</si>
  <si>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</si>
  <si>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</si>
  <si>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</si>
  <si>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</si>
  <si>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</si>
  <si>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</si>
  <si>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</si>
  <si>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</si>
  <si>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</si>
  <si>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</si>
  <si>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</si>
  <si>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</si>
  <si>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</si>
  <si>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</si>
  <si>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</si>
  <si>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</si>
  <si>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</si>
  <si>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</si>
  <si>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</si>
  <si>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</si>
  <si>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</si>
  <si>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</si>
  <si>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</si>
  <si>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</si>
  <si>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</si>
  <si>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</si>
  <si>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</si>
  <si>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</si>
  <si>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</si>
  <si>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</si>
  <si>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</si>
  <si>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</si>
  <si>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</si>
  <si>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</si>
  <si>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</si>
  <si>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</si>
  <si>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</si>
  <si>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</si>
  <si>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</si>
  <si>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</si>
  <si>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</si>
  <si>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</si>
  <si>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</si>
  <si>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</si>
  <si>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</si>
  <si>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</si>
  <si>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</si>
  <si>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</si>
  <si>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</si>
  <si>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</si>
  <si>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</si>
  <si>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</si>
  <si>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</si>
  <si>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</si>
  <si>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</si>
  <si>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</si>
  <si>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</si>
  <si>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</si>
  <si>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</si>
  <si>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</si>
  <si>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</si>
  <si>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</si>
  <si>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</si>
  <si>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</si>
  <si>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</si>
  <si>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</si>
  <si>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</si>
  <si>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</si>
  <si>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</si>
  <si>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</si>
  <si>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</si>
  <si>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</si>
  <si>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</si>
  <si>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</si>
  <si>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</si>
  <si>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</si>
  <si>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</si>
  <si>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</si>
  <si>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</si>
  <si>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</si>
  <si>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</si>
  <si>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</si>
  <si>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</si>
  <si>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</si>
  <si>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</si>
  <si>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</si>
  <si>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</si>
  <si>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</si>
  <si>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</si>
  <si>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</si>
  <si>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</si>
  <si>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</si>
  <si>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</si>
  <si>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</si>
  <si>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</si>
  <si>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</si>
  <si>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</si>
  <si>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</si>
  <si>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</si>
  <si>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</si>
  <si>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</si>
  <si>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</si>
  <si>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</si>
  <si>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</si>
  <si>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</si>
  <si>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</si>
  <si>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</si>
  <si>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</si>
  <si>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</si>
  <si>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</si>
  <si>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</si>
  <si>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</si>
  <si>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</si>
  <si>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</si>
  <si>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</si>
  <si>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</si>
  <si>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</si>
  <si>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</si>
  <si>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</si>
  <si>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</si>
  <si>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</si>
  <si>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</si>
  <si>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</si>
  <si>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</si>
  <si>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</si>
  <si>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</si>
  <si>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</si>
  <si>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</si>
  <si>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</si>
  <si>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</si>
  <si>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</si>
  <si>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</si>
  <si>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</si>
  <si>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</si>
  <si>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</si>
  <si>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</si>
  <si>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</si>
  <si>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</si>
  <si>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</si>
  <si>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</si>
  <si>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</si>
  <si>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</si>
  <si>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</si>
  <si>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</si>
  <si>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</si>
  <si>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</si>
  <si>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</si>
  <si>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</si>
  <si>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</si>
  <si>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</si>
  <si>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</si>
  <si>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</si>
  <si>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</si>
  <si>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</si>
  <si>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</si>
  <si>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</si>
  <si>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</si>
  <si>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</si>
  <si>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</si>
  <si>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</si>
  <si>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</si>
  <si>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</si>
  <si>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</si>
  <si>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</si>
  <si>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</si>
  <si>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</si>
  <si>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</si>
  <si>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</si>
  <si>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</si>
  <si>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</si>
  <si>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</si>
  <si>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</si>
  <si>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</si>
  <si>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</si>
  <si>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</si>
  <si>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</si>
  <si>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</si>
  <si>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</si>
  <si>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</si>
  <si>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</si>
  <si>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</si>
  <si>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</si>
  <si>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</si>
  <si>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</si>
  <si>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</si>
  <si>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</si>
  <si>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</si>
  <si>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</si>
  <si>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</si>
  <si>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</si>
  <si>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</si>
  <si>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</si>
  <si>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</si>
  <si>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</si>
  <si>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</si>
  <si>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</si>
  <si>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</si>
  <si>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</si>
  <si>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</si>
  <si>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</si>
  <si>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</si>
  <si>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</si>
  <si>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</si>
  <si>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</si>
  <si>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</si>
  <si>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</si>
  <si>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</si>
  <si>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</si>
  <si>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</si>
  <si>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</si>
  <si>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</si>
  <si>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</si>
  <si>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</si>
  <si>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</si>
  <si>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</si>
  <si>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</si>
  <si>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</si>
  <si>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</si>
  <si>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</si>
  <si>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</si>
  <si>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</si>
  <si>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</si>
  <si>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</si>
  <si>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</si>
  <si>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</si>
  <si>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</si>
  <si>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</si>
  <si>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</si>
  <si>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</si>
  <si>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</si>
  <si>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</si>
  <si>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</si>
  <si>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</si>
  <si>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</si>
  <si>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</si>
  <si>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</si>
  <si>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</si>
  <si>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</si>
  <si>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</si>
  <si>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</si>
  <si>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</si>
  <si>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</si>
  <si>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</si>
  <si>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</si>
  <si>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</si>
  <si>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</si>
  <si>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</si>
  <si>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</si>
  <si>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</si>
  <si>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</si>
  <si>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</si>
  <si>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</si>
  <si>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</si>
  <si>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</si>
  <si>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</si>
  <si>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</si>
  <si>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</si>
  <si>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</si>
  <si>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</si>
  <si>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</si>
  <si>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</si>
  <si>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</si>
  <si>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</si>
  <si>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</si>
  <si>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</si>
  <si>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</si>
  <si>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</si>
  <si>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</si>
  <si>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</si>
  <si>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</si>
  <si>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</si>
  <si>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</si>
  <si>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</si>
  <si>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</si>
  <si>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</si>
  <si>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</si>
  <si>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</si>
  <si>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</si>
  <si>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</si>
  <si>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</si>
  <si>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</si>
  <si>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</si>
  <si>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</si>
  <si>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</si>
  <si>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</si>
  <si>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</si>
  <si>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</si>
  <si>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</si>
  <si>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</si>
  <si>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</si>
  <si>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</si>
  <si>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</si>
  <si>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</si>
  <si>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</si>
  <si>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</si>
  <si>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</si>
  <si>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</si>
  <si>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</si>
  <si>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</si>
  <si>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</si>
  <si>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</si>
  <si>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</si>
  <si>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</si>
  <si>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</si>
  <si>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</si>
  <si>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</si>
  <si>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</si>
  <si>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</si>
  <si>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</si>
  <si>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</si>
  <si>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</si>
  <si>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</si>
  <si>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</si>
  <si>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</si>
  <si>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</si>
  <si>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</si>
  <si>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</si>
  <si>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</si>
  <si>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</si>
  <si>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</si>
  <si>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</si>
  <si>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</si>
  <si>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</si>
  <si>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</si>
  <si>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</si>
  <si>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</si>
  <si>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</si>
  <si>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</si>
  <si>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</si>
  <si>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</si>
  <si>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</si>
  <si>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</si>
  <si>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</si>
  <si>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</si>
  <si>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</si>
  <si>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</si>
  <si>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</si>
  <si>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</si>
  <si>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</si>
  <si>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</si>
  <si>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</si>
  <si>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</si>
  <si>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</si>
  <si>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</si>
  <si>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</si>
  <si>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</si>
  <si>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</si>
  <si>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</si>
  <si>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</si>
  <si>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</si>
  <si>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</si>
  <si>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</si>
  <si>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</si>
  <si>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</si>
  <si>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</si>
  <si>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</si>
  <si>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</si>
  <si>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</si>
  <si>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</si>
  <si>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</si>
  <si>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</si>
  <si>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</si>
  <si>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</si>
  <si>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</si>
  <si>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</si>
  <si>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</si>
  <si>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</si>
  <si>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</si>
  <si>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</si>
  <si>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</si>
  <si>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</si>
  <si>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</si>
  <si>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</si>
  <si>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</si>
  <si>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</si>
  <si>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</si>
  <si>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</si>
  <si>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</si>
  <si>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</si>
  <si>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</si>
  <si>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</si>
  <si>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</si>
  <si>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</si>
  <si>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</si>
  <si>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</si>
  <si>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</si>
  <si>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</si>
  <si>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</si>
  <si>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</si>
  <si>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</si>
  <si>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</si>
  <si>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</si>
  <si>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</si>
  <si>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</si>
  <si>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</si>
  <si>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</si>
  <si>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</si>
  <si>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</si>
  <si>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</si>
  <si>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</si>
  <si>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</si>
  <si>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</si>
  <si>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</si>
  <si>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</si>
  <si>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</si>
  <si>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</si>
  <si>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</si>
  <si>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</si>
  <si>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</si>
  <si>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</si>
  <si>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</si>
  <si>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</si>
  <si>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</si>
  <si>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</si>
  <si>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</si>
  <si>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</si>
  <si>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</si>
  <si>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</si>
  <si>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</si>
  <si>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</si>
  <si>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</si>
  <si>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</si>
  <si>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</si>
  <si>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</si>
  <si>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</si>
  <si>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</si>
  <si>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</si>
  <si>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</si>
  <si>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</si>
  <si>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</si>
  <si>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</si>
  <si>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</si>
  <si>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</si>
  <si>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</si>
  <si>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</si>
  <si>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</si>
  <si>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</si>
  <si>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</si>
  <si>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</si>
  <si>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</si>
  <si>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</si>
  <si>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</si>
  <si>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</si>
  <si>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</si>
  <si>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</si>
  <si>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</si>
  <si>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</si>
  <si>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</si>
  <si>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</si>
  <si>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</si>
  <si>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</si>
  <si>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</si>
  <si>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</si>
  <si>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</si>
  <si>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</si>
  <si>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</si>
  <si>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</si>
  <si>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</si>
  <si>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</si>
  <si>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</si>
  <si>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</si>
  <si>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</si>
  <si>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</si>
  <si>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</si>
  <si>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</si>
  <si>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</si>
  <si>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</si>
  <si>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</si>
  <si>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</si>
  <si>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</si>
  <si>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</si>
  <si>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</si>
  <si>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</si>
  <si>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</si>
  <si>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</si>
  <si>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</si>
  <si>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</si>
  <si>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</si>
  <si>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</si>
  <si>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</si>
  <si>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</si>
  <si>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</si>
  <si>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</si>
  <si>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</si>
  <si>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</si>
  <si>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</si>
  <si>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</si>
  <si>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</si>
  <si>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</si>
  <si>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</si>
  <si>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</si>
  <si>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</si>
  <si>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</si>
  <si>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</si>
  <si>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</si>
  <si>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</si>
  <si>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</si>
  <si>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</si>
  <si>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</si>
  <si>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</si>
  <si>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</si>
  <si>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</si>
  <si>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</si>
  <si>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</si>
  <si>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</si>
  <si>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</si>
  <si>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</si>
  <si>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</si>
  <si>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</si>
  <si>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</si>
  <si>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</si>
  <si>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</si>
  <si>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</si>
  <si>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</si>
  <si>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</si>
  <si>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</si>
  <si>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</si>
  <si>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</si>
  <si>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</si>
  <si>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</si>
  <si>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</si>
  <si>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</si>
  <si>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</si>
  <si>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</si>
  <si>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</si>
  <si>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</si>
  <si>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</si>
  <si>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</si>
  <si>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</si>
  <si>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</si>
  <si>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</si>
  <si>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</si>
  <si>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</si>
  <si>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</si>
  <si>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</si>
  <si>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</si>
  <si>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</si>
  <si>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</si>
  <si>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</si>
  <si>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</si>
  <si>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</si>
  <si>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</si>
  <si>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</si>
  <si>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</si>
  <si>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</si>
  <si>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</si>
  <si>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</si>
  <si>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</si>
  <si>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</si>
  <si>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</si>
  <si>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</si>
  <si>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</si>
  <si>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</si>
  <si>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</si>
  <si>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</si>
  <si>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</si>
  <si>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</si>
  <si>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</si>
  <si>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</si>
  <si>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</si>
  <si>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</si>
  <si>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</si>
  <si>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</si>
  <si>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</si>
  <si>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</si>
  <si>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</si>
  <si>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</si>
  <si>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</si>
  <si>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</si>
  <si>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</si>
  <si>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</si>
  <si>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</si>
  <si>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</si>
  <si>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</si>
  <si>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</si>
  <si>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</si>
  <si>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</si>
  <si>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</si>
  <si>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</si>
  <si>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</si>
  <si>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</si>
  <si>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</si>
  <si>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</si>
  <si>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</si>
  <si>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</si>
  <si>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</si>
  <si>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</si>
  <si>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</si>
  <si>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</si>
  <si>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</si>
  <si>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</si>
  <si>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</si>
  <si>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</si>
  <si>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</si>
  <si>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</si>
  <si>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</si>
  <si>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</si>
  <si>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</si>
  <si>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</si>
  <si>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</si>
  <si>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</si>
  <si>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</si>
  <si>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</si>
  <si>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</si>
  <si>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</si>
  <si>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</si>
  <si>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</si>
  <si>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</si>
  <si>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</si>
  <si>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</si>
  <si>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</si>
  <si>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</si>
  <si>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</si>
  <si>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</si>
  <si>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</si>
  <si>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</si>
  <si>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</si>
  <si>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</si>
  <si>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</si>
  <si>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</si>
  <si>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</si>
  <si>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</si>
  <si>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</si>
  <si>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</si>
  <si>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</si>
  <si>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</si>
  <si>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</si>
  <si>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</si>
  <si>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</si>
  <si>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</si>
  <si>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</si>
  <si>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</si>
  <si>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</si>
  <si>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</si>
  <si>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</si>
  <si>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</si>
  <si>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</si>
  <si>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</si>
  <si>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</si>
  <si>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</si>
  <si>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</si>
  <si>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</si>
  <si>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</si>
  <si>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</si>
  <si>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</si>
  <si>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</si>
  <si>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</si>
  <si>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</si>
  <si>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</si>
  <si>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</si>
  <si>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</si>
  <si>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</si>
  <si>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</si>
  <si>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</si>
  <si>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</si>
  <si>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</si>
  <si>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</si>
  <si>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</si>
  <si>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</si>
  <si>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</si>
  <si>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</si>
  <si>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</si>
  <si>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</si>
  <si>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</si>
  <si>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</si>
  <si>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</si>
  <si>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</si>
  <si>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</si>
  <si>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</si>
  <si>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</si>
  <si>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</si>
  <si>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</si>
  <si>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</si>
  <si>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</si>
  <si>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</si>
  <si>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</si>
  <si>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</si>
  <si>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</si>
  <si>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</si>
  <si>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</si>
  <si>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</si>
  <si>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</si>
  <si>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</si>
  <si>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</si>
  <si>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</si>
  <si>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</si>
  <si>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</si>
  <si>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</si>
  <si>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</si>
  <si>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</si>
  <si>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</si>
  <si>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</si>
  <si>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</si>
  <si>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</si>
  <si>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</si>
  <si>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</si>
  <si>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</si>
  <si>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</si>
  <si>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</si>
  <si>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</si>
  <si>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</si>
  <si>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</si>
  <si>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</si>
  <si>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</si>
  <si>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</si>
  <si>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</si>
  <si>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</si>
  <si>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</si>
  <si>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</si>
  <si>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</si>
  <si>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</si>
  <si>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</si>
  <si>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</si>
  <si>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</si>
  <si>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</si>
  <si>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</si>
  <si>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</si>
  <si>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</si>
  <si>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</si>
  <si>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</si>
  <si>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</si>
  <si>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</si>
  <si>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</si>
  <si>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</si>
  <si>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</si>
  <si>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</si>
  <si>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</si>
  <si>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</si>
  <si>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</si>
  <si>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</si>
  <si>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</si>
  <si>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</si>
  <si>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</si>
  <si>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</si>
  <si>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</si>
  <si>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</si>
  <si>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</si>
  <si>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</si>
  <si>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</si>
  <si>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</si>
  <si>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</si>
  <si>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</si>
  <si>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</si>
  <si>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</si>
  <si>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</si>
  <si>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</si>
  <si>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</si>
  <si>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</si>
  <si>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</si>
  <si>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</si>
  <si>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</si>
  <si>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</si>
  <si>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</si>
  <si>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</si>
  <si>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</si>
  <si>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</si>
  <si>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</si>
  <si>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</si>
  <si>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</si>
  <si>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</si>
  <si>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</si>
  <si>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</si>
  <si>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</si>
  <si>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</si>
  <si>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</si>
  <si>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</si>
  <si>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</si>
  <si>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</si>
  <si>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</si>
  <si>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</si>
  <si>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</si>
  <si>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</si>
  <si>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</si>
  <si>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</si>
  <si>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</si>
  <si>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</si>
  <si>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</si>
  <si>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</si>
  <si>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</si>
  <si>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</si>
  <si>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</si>
  <si>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</si>
  <si>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</si>
  <si>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</si>
  <si>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</si>
  <si>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</si>
  <si>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</si>
  <si>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</si>
  <si>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</si>
  <si>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</si>
  <si>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</si>
  <si>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</si>
  <si>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</si>
  <si>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</si>
  <si>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</si>
  <si>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</si>
  <si>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</si>
  <si>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</si>
  <si>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</si>
  <si>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</si>
  <si>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</si>
  <si>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</si>
  <si>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</si>
  <si>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</si>
  <si>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</si>
  <si>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</si>
  <si>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</si>
  <si>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</si>
  <si>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</si>
  <si>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</si>
  <si>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</si>
  <si>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</si>
  <si>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</si>
  <si>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</si>
  <si>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</si>
  <si>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</si>
  <si>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</si>
  <si>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</si>
  <si>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</si>
  <si>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</si>
  <si>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</si>
  <si>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</si>
  <si>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</si>
  <si>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</si>
  <si>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</si>
  <si>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</si>
  <si>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</si>
  <si>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</si>
  <si>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</si>
  <si>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</si>
  <si>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</si>
  <si>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</si>
  <si>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</si>
  <si>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</si>
  <si>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</si>
  <si>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</si>
  <si>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</si>
  <si>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</si>
  <si>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</si>
  <si>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</si>
  <si>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</si>
  <si>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</si>
  <si>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</si>
  <si>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</si>
  <si>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</si>
  <si>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</si>
  <si>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</si>
  <si>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</si>
  <si>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</si>
  <si>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</si>
  <si>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</si>
  <si>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</si>
  <si>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</si>
  <si>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</si>
  <si>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</si>
  <si>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</si>
  <si>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</si>
  <si>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</si>
  <si>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</si>
  <si>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</si>
  <si>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</si>
  <si>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</si>
  <si>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</si>
  <si>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</si>
  <si>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</si>
  <si>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</si>
  <si>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</si>
  <si>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</si>
  <si>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</si>
  <si>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</si>
  <si>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</si>
  <si>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</si>
  <si>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</si>
  <si>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</si>
  <si>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</si>
  <si>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</si>
  <si>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</si>
  <si>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</si>
  <si>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</si>
  <si>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</si>
  <si>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</si>
  <si>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</si>
  <si>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</si>
  <si>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</si>
  <si>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</si>
  <si>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</si>
  <si>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</si>
  <si>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</si>
  <si>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</si>
  <si>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</si>
  <si>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</si>
  <si>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</si>
  <si>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</si>
  <si>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</si>
  <si>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</si>
  <si>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</si>
  <si>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</si>
  <si>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</si>
  <si>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</si>
  <si>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</si>
  <si>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</si>
  <si>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</si>
  <si>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</si>
  <si>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</si>
  <si>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</si>
  <si>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</si>
  <si>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</si>
  <si>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</si>
  <si>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</si>
  <si>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</si>
  <si>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</si>
  <si>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</si>
  <si>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</si>
  <si>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</si>
  <si>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</si>
  <si>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</si>
  <si>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</si>
  <si>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</si>
  <si>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</si>
  <si>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</si>
  <si>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</si>
  <si>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</si>
  <si>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</si>
  <si>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</si>
  <si>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</si>
  <si>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</si>
  <si>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</si>
  <si>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</si>
  <si>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</si>
  <si>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</si>
  <si>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</si>
  <si>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</si>
  <si>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</si>
  <si>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</si>
  <si>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</si>
  <si>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</si>
  <si>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</si>
  <si>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</si>
  <si>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</si>
  <si>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</si>
  <si>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</si>
  <si>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</si>
  <si>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</si>
  <si>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</si>
  <si>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</si>
  <si>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</si>
  <si>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</si>
  <si>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</si>
  <si>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</si>
  <si>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</si>
  <si>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</si>
  <si>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</si>
  <si>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</si>
  <si>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</si>
  <si>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</si>
  <si>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</si>
  <si>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</si>
  <si>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</si>
  <si>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</si>
  <si>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</si>
  <si>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</si>
  <si>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</si>
  <si>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</si>
  <si>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</si>
  <si>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</si>
  <si>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</si>
  <si>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</si>
  <si>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</si>
  <si>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</si>
  <si>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</si>
  <si>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</si>
  <si>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</si>
  <si>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</si>
  <si>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</si>
  <si>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</si>
  <si>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</si>
  <si>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</si>
  <si>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</si>
  <si>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</si>
  <si>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</si>
  <si>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</si>
  <si>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</si>
  <si>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</si>
  <si>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</si>
  <si>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</si>
  <si>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</si>
  <si>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</si>
  <si>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</si>
  <si>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</si>
  <si>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</si>
  <si>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</si>
  <si>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</si>
  <si>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</si>
  <si>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</si>
  <si>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</si>
  <si>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</si>
  <si>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</si>
  <si>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</si>
  <si>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</si>
  <si>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</si>
  <si>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</si>
  <si>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</si>
  <si>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</si>
  <si>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</si>
  <si>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</si>
  <si>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</si>
  <si>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</si>
  <si>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</si>
  <si>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</si>
  <si>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</si>
  <si>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</si>
  <si>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</si>
  <si>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</si>
  <si>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</si>
  <si>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</si>
  <si>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</si>
  <si>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</si>
  <si>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</si>
  <si>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</si>
  <si>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</si>
  <si>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</si>
  <si>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</si>
  <si>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</si>
  <si>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</si>
  <si>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</si>
  <si>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</si>
  <si>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</si>
  <si>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</si>
  <si>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</si>
  <si>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</si>
  <si>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</si>
  <si>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</si>
  <si>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</si>
  <si>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</si>
  <si>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</si>
  <si>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</si>
  <si>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</si>
  <si>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</si>
  <si>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</si>
  <si>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</si>
  <si>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</si>
  <si>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</si>
  <si>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</si>
  <si>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</si>
  <si>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</si>
  <si>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</si>
  <si>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</si>
  <si>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</si>
  <si>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</si>
  <si>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</si>
  <si>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</si>
  <si>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</si>
  <si>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</si>
  <si>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</si>
  <si>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</si>
  <si>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</si>
  <si>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</si>
  <si>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</si>
  <si>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</si>
  <si>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</si>
  <si>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</si>
  <si>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</si>
  <si>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</si>
  <si>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</si>
  <si>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</si>
  <si>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</si>
  <si>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</si>
  <si>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</si>
  <si>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</si>
  <si>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</si>
  <si>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</si>
  <si>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</si>
  <si>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</si>
  <si>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</si>
  <si>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</si>
  <si>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</si>
  <si>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</si>
  <si>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</si>
  <si>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</si>
  <si>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</si>
  <si>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</si>
  <si>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</si>
  <si>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</si>
  <si>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</si>
  <si>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</si>
  <si>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</si>
  <si>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</si>
  <si>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</si>
  <si>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</si>
  <si>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</si>
  <si>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</si>
  <si>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</si>
  <si>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</si>
  <si>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</si>
  <si>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</si>
  <si>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</si>
  <si>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</si>
  <si>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</si>
  <si>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</si>
  <si>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</si>
  <si>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</si>
  <si>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</si>
  <si>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</si>
  <si>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</si>
  <si>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</si>
  <si>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</si>
  <si>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</si>
  <si>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</si>
  <si>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</si>
  <si>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</si>
  <si>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</si>
  <si>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</si>
  <si>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</si>
  <si>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</si>
  <si>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</si>
  <si>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</si>
  <si>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</si>
  <si>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</si>
  <si>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</si>
  <si>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</si>
  <si>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</si>
  <si>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</si>
  <si>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</si>
  <si>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</si>
  <si>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</si>
  <si>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</si>
  <si>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</si>
  <si>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</si>
  <si>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</si>
  <si>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</si>
  <si>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</si>
  <si>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</si>
  <si>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</si>
  <si>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</si>
  <si>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</si>
  <si>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</si>
  <si>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</si>
  <si>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</si>
  <si>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</si>
  <si>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</si>
  <si>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</si>
  <si>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</si>
  <si>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</si>
  <si>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</si>
  <si>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</si>
  <si>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</si>
  <si>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</si>
  <si>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</si>
  <si>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</si>
  <si>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</si>
  <si>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</si>
  <si>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</si>
  <si>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</si>
  <si>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</si>
  <si>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</si>
  <si>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</si>
  <si>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</si>
  <si>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</si>
  <si>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</si>
  <si>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</si>
  <si>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</si>
  <si>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</si>
  <si>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</si>
  <si>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</si>
  <si>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</si>
  <si>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</si>
  <si>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</si>
  <si>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</si>
  <si>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</si>
  <si>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</si>
  <si>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</si>
  <si>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</si>
  <si>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</si>
  <si>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</si>
  <si>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</si>
  <si>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</si>
  <si>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</si>
  <si>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</si>
  <si>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</si>
  <si>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</si>
  <si>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</si>
  <si>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</si>
  <si>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</si>
  <si>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</si>
  <si>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</si>
  <si>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</si>
  <si>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</si>
  <si>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</si>
  <si>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</si>
  <si>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</si>
  <si>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</si>
  <si>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</si>
  <si>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</si>
  <si>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</si>
  <si>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</si>
  <si>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</si>
  <si>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</si>
  <si>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</si>
  <si>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</si>
  <si>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</si>
  <si>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</si>
  <si>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</si>
  <si>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</si>
  <si>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</si>
  <si>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</si>
  <si>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</si>
  <si>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</si>
  <si>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</si>
  <si>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</si>
  <si>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</si>
  <si>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</si>
  <si>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</si>
  <si>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</si>
  <si>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</si>
  <si>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</si>
  <si>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</si>
  <si>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</si>
  <si>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</si>
  <si>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</si>
  <si>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</si>
  <si>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</si>
  <si>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</si>
  <si>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</si>
  <si>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</si>
  <si>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</si>
  <si>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</si>
  <si>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</si>
  <si>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</si>
  <si>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</si>
  <si>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</si>
  <si>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</si>
  <si>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</si>
  <si>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</si>
  <si>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</si>
  <si>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</si>
  <si>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</si>
  <si>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</si>
  <si>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</si>
  <si>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</si>
  <si>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</si>
  <si>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</si>
  <si>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</si>
  <si>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</si>
  <si>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</si>
  <si>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</si>
  <si>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</si>
  <si>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</si>
  <si>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</si>
  <si>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</si>
  <si>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</si>
  <si>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</si>
  <si>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</si>
  <si>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</si>
  <si>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</si>
  <si>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</si>
  <si>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</si>
  <si>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</si>
  <si>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</si>
  <si>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</si>
  <si>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</si>
  <si>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</si>
  <si>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</si>
  <si>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</si>
  <si>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</si>
  <si>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</si>
  <si>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</si>
  <si>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</si>
  <si>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</si>
  <si>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</si>
  <si>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</si>
  <si>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</si>
  <si>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</si>
  <si>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</si>
  <si>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</si>
  <si>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</si>
  <si>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</si>
  <si>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</si>
  <si>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</si>
  <si>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</si>
  <si>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</si>
  <si>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</si>
  <si>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</si>
  <si>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</si>
  <si>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</si>
  <si>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</si>
  <si>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</si>
  <si>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</si>
  <si>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</si>
  <si>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</si>
  <si>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</si>
  <si>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</si>
  <si>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</si>
  <si>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</si>
  <si>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</si>
  <si>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</si>
  <si>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</si>
  <si>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</si>
  <si>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</si>
  <si>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</si>
  <si>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</si>
  <si>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</si>
  <si>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</si>
  <si>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</si>
  <si>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</si>
  <si>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</si>
  <si>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</si>
  <si>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</si>
  <si>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</si>
  <si>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</si>
  <si>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</si>
  <si>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</si>
  <si>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</si>
  <si>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</si>
  <si>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</si>
  <si>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</si>
  <si>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</si>
  <si>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</si>
  <si>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</si>
  <si>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</si>
  <si>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</si>
  <si>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</si>
  <si>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</si>
  <si>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</si>
  <si>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</si>
  <si>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</si>
  <si>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</si>
  <si>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</si>
  <si>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</si>
  <si>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</si>
  <si>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</si>
  <si>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</si>
  <si>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</si>
  <si>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</si>
  <si>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</si>
  <si>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</si>
  <si>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</si>
  <si>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</si>
  <si>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</si>
  <si>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</si>
  <si>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</si>
  <si>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</si>
  <si>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</si>
  <si>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</si>
  <si>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</si>
  <si>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</si>
  <si>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</si>
  <si>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</si>
  <si>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</si>
  <si>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</si>
  <si>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</si>
  <si>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</si>
  <si>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</si>
  <si>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</si>
  <si>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</si>
  <si>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</si>
  <si>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</si>
  <si>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</si>
  <si>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</si>
  <si>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</si>
  <si>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</si>
  <si>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</si>
  <si>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</si>
  <si>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</si>
  <si>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</si>
  <si>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</si>
  <si>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</si>
  <si>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</si>
  <si>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</si>
  <si>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</si>
  <si>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</si>
  <si>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</si>
  <si>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</si>
  <si>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</si>
  <si>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</si>
  <si>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</si>
  <si>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</si>
  <si>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</si>
  <si>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</si>
  <si>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</si>
  <si>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</si>
  <si>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</si>
  <si>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</si>
  <si>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</si>
  <si>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</si>
  <si>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</si>
  <si>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</si>
  <si>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</si>
  <si>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</si>
  <si>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</si>
  <si>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</si>
  <si>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</si>
  <si>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</si>
  <si>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</si>
  <si>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</si>
  <si>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</si>
  <si>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</si>
  <si>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</si>
  <si>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</si>
  <si>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</si>
  <si>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</si>
  <si>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</si>
  <si>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</si>
  <si>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</si>
  <si>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</si>
  <si>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</si>
  <si>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</si>
  <si>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</si>
  <si>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</si>
  <si>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</si>
  <si>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</si>
  <si>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</si>
  <si>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</si>
  <si>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</si>
  <si>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</si>
  <si>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</si>
  <si>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</si>
  <si>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</si>
  <si>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</si>
  <si>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</si>
  <si>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</si>
  <si>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</si>
  <si>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</si>
  <si>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</si>
  <si>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</si>
  <si>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</si>
  <si>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</si>
  <si>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</si>
  <si>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</si>
  <si>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</si>
  <si>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</si>
  <si>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</si>
  <si>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</si>
  <si>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</si>
  <si>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</si>
  <si>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</si>
  <si>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</si>
  <si>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</si>
  <si>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</si>
  <si>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</si>
  <si>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</si>
  <si>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</si>
  <si>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</si>
  <si>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</si>
  <si>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</si>
  <si>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</si>
  <si>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</si>
  <si>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</si>
  <si>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</si>
  <si>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</si>
  <si>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</si>
  <si>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</si>
  <si>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</si>
  <si>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</si>
  <si>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</si>
  <si>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</si>
  <si>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</si>
  <si>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</si>
  <si>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</si>
  <si>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</si>
  <si>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</si>
  <si>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</si>
  <si>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</si>
  <si>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</si>
  <si>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</si>
  <si>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</si>
  <si>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</si>
  <si>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</si>
  <si>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</si>
  <si>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</si>
  <si>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</si>
  <si>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</si>
  <si>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</si>
  <si>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</si>
  <si>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</si>
  <si>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</si>
  <si>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</si>
  <si>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</si>
  <si>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</si>
  <si>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</si>
  <si>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</si>
  <si>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</si>
  <si>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</si>
  <si>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</si>
  <si>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</si>
  <si>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</si>
  <si>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</si>
  <si>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</si>
  <si>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</si>
  <si>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</si>
  <si>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</si>
  <si>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</si>
  <si>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</si>
  <si>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</si>
  <si>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</si>
  <si>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</si>
  <si>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</si>
  <si>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</si>
  <si>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</si>
  <si>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</si>
  <si>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</si>
  <si>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</si>
  <si>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</si>
  <si>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</si>
  <si>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</si>
  <si>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</si>
  <si>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</si>
  <si>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</si>
  <si>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</si>
  <si>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</si>
  <si>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</si>
  <si>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</si>
  <si>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</si>
  <si>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</si>
  <si>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</si>
  <si>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</si>
  <si>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</si>
  <si>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</si>
  <si>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</si>
  <si>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</si>
  <si>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</si>
  <si>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</si>
  <si>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</si>
  <si>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</si>
  <si>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</si>
  <si>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</si>
  <si>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</si>
  <si>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</si>
  <si>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</si>
  <si>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</si>
  <si>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</si>
  <si>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</si>
  <si>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</si>
  <si>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</si>
  <si>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</si>
  <si>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</si>
  <si>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</si>
  <si>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</si>
  <si>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</si>
  <si>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</si>
  <si>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</si>
  <si>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</si>
  <si>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</si>
  <si>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</si>
  <si>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</si>
  <si>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</si>
  <si>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</si>
  <si>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</si>
  <si>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</si>
  <si>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</si>
  <si>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</si>
  <si>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</si>
  <si>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</si>
  <si>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</si>
  <si>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</si>
  <si>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</si>
  <si>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</si>
  <si>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</si>
  <si>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</si>
  <si>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</si>
  <si>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</si>
  <si>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</si>
  <si>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</si>
  <si>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</si>
  <si>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</si>
  <si>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</si>
  <si>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</si>
  <si>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</si>
  <si>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</si>
  <si>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</si>
  <si>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</si>
  <si>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</si>
  <si>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</si>
  <si>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</si>
  <si>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</si>
  <si>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</si>
  <si>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</si>
  <si>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</si>
  <si>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</si>
  <si>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</si>
  <si>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</si>
  <si>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</si>
  <si>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</si>
  <si>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</si>
  <si>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</si>
  <si>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</si>
  <si>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</si>
  <si>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</si>
  <si>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</si>
  <si>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</si>
  <si>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</si>
  <si>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</si>
  <si>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</si>
  <si>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</si>
  <si>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</si>
  <si>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</si>
  <si>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</si>
  <si>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</si>
  <si>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</si>
  <si>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</si>
  <si>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</si>
  <si>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</si>
  <si>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</si>
  <si>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</si>
  <si>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</si>
  <si>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</si>
  <si>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</si>
  <si>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</si>
  <si>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</si>
  <si>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</si>
  <si>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</si>
  <si>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</si>
  <si>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</si>
  <si>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</si>
  <si>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</si>
  <si>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</si>
  <si>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</si>
  <si>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</si>
  <si>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</si>
  <si>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</si>
  <si>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</si>
  <si>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</si>
  <si>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</si>
  <si>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</si>
  <si>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</si>
  <si>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</si>
  <si>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</si>
  <si>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</si>
  <si>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</si>
  <si>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</si>
  <si>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</si>
  <si>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</si>
  <si>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</si>
  <si>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</si>
  <si>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</si>
  <si>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</si>
  <si>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</si>
  <si>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</si>
  <si>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</si>
  <si>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</si>
  <si>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</si>
  <si>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</si>
  <si>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</si>
  <si>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</si>
  <si>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</si>
  <si>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</si>
  <si>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</si>
  <si>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</si>
  <si>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</si>
  <si>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</si>
  <si>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</si>
  <si>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</si>
  <si>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</si>
  <si>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</si>
  <si>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</si>
  <si>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</si>
  <si>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</si>
  <si>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</si>
  <si>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</si>
  <si>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</si>
  <si>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</si>
  <si>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</si>
  <si>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</si>
  <si>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</si>
  <si>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</si>
  <si>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</si>
  <si>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</si>
  <si>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</si>
  <si>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</si>
  <si>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</si>
  <si>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</si>
  <si>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</si>
  <si>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</si>
  <si>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</si>
  <si>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</si>
  <si>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</si>
  <si>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</si>
  <si>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</si>
  <si>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</si>
  <si>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</si>
  <si>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</si>
  <si>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</si>
  <si>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</si>
  <si>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</si>
  <si>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</si>
  <si>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</si>
  <si>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</si>
  <si>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</si>
  <si>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</si>
  <si>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</si>
  <si>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</si>
  <si>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</si>
  <si>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</si>
  <si>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</si>
  <si>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</si>
  <si>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</si>
  <si>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</si>
  <si>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</si>
  <si>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</si>
  <si>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</si>
  <si>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</si>
  <si>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</si>
  <si>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</si>
  <si>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</si>
  <si>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</si>
  <si>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</si>
  <si>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</si>
  <si>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</si>
  <si>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</si>
  <si>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</si>
  <si>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</si>
  <si>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</si>
  <si>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</si>
  <si>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</si>
  <si>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</si>
  <si>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</si>
  <si>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</si>
  <si>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</si>
  <si>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</si>
  <si>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</si>
  <si>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</si>
  <si>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</si>
  <si>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</si>
  <si>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</si>
  <si>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</si>
  <si>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</si>
  <si>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</si>
  <si>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</si>
  <si>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</si>
  <si>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</si>
  <si>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</si>
  <si>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</si>
  <si>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</si>
  <si>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</si>
  <si>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</si>
  <si>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</si>
  <si>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</si>
  <si>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</si>
  <si>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</si>
  <si>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</si>
  <si>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</si>
  <si>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</si>
  <si>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</si>
  <si>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</si>
  <si>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</si>
  <si>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</si>
  <si>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</si>
  <si>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</si>
  <si>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</si>
  <si>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</si>
  <si>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</si>
  <si>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</si>
  <si>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</si>
  <si>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</si>
  <si>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</si>
  <si>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</si>
  <si>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</si>
  <si>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</si>
  <si>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</si>
  <si>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</si>
  <si>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</si>
  <si>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</si>
  <si>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</si>
  <si>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</si>
  <si>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</si>
  <si>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</si>
  <si>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</si>
  <si>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</si>
  <si>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</si>
  <si>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</si>
  <si>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</si>
  <si>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</si>
  <si>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</si>
  <si>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</si>
  <si>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</si>
  <si>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</si>
  <si>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</si>
  <si>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</si>
  <si>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</si>
  <si>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</si>
  <si>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</si>
  <si>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</si>
  <si>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</si>
  <si>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</si>
  <si>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</si>
  <si>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</si>
  <si>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</si>
  <si>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</si>
  <si>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</si>
  <si>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</si>
  <si>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</si>
  <si>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</si>
  <si>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</si>
  <si>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</si>
  <si>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</si>
  <si>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</si>
  <si>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</si>
  <si>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</si>
  <si>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</si>
  <si>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</si>
  <si>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</si>
  <si>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</si>
  <si>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</si>
  <si>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</si>
  <si>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</si>
  <si>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</si>
  <si>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</si>
  <si>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</si>
  <si>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</si>
  <si>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</si>
  <si>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</si>
  <si>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</si>
  <si>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</si>
  <si>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</si>
  <si>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</si>
  <si>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</si>
  <si>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</si>
  <si>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</si>
  <si>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</si>
  <si>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</si>
  <si>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</si>
  <si>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</si>
  <si>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</si>
  <si>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</si>
  <si>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</si>
  <si>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</si>
  <si>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</si>
  <si>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</si>
  <si>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</si>
  <si>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</si>
  <si>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</si>
  <si>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</si>
  <si>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</si>
  <si>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</si>
  <si>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</si>
  <si>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</si>
  <si>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</si>
  <si>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</si>
  <si>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</si>
  <si>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</si>
  <si>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</si>
  <si>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</si>
  <si>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</si>
  <si>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</si>
  <si>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</si>
  <si>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</si>
  <si>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</si>
  <si>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</si>
  <si>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</si>
  <si>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</si>
  <si>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</si>
  <si>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</si>
  <si>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</si>
  <si>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</si>
  <si>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</si>
  <si>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</si>
  <si>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</si>
  <si>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</si>
  <si>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</si>
  <si>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</si>
  <si>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</si>
  <si>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</si>
  <si>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</si>
  <si>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</si>
  <si>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</si>
  <si>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</si>
  <si>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</si>
  <si>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</si>
  <si>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</si>
  <si>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</si>
  <si>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</si>
  <si>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</si>
  <si>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</si>
  <si>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</si>
  <si>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</si>
  <si>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</si>
  <si>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</si>
  <si>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</si>
  <si>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</si>
  <si>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</si>
  <si>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</si>
  <si>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</si>
  <si>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</si>
  <si>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</si>
  <si>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</si>
  <si>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</si>
  <si>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</si>
  <si>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</si>
  <si>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</si>
  <si>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</si>
  <si>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</si>
  <si>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</si>
  <si>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</si>
  <si>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</si>
  <si>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</si>
  <si>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</si>
  <si>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</si>
  <si>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</si>
  <si>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</si>
  <si>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</si>
  <si>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</si>
  <si>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</si>
  <si>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</si>
  <si>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</si>
  <si>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</si>
  <si>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</si>
  <si>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</si>
  <si>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</si>
  <si>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</si>
  <si>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</si>
  <si>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</si>
  <si>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</si>
  <si>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</si>
  <si>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</si>
  <si>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</si>
  <si>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</si>
  <si>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</si>
  <si>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</si>
  <si>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</si>
  <si>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</si>
  <si>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</si>
  <si>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</si>
  <si>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</si>
  <si>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</si>
  <si>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</si>
  <si>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</si>
  <si>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</si>
  <si>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</si>
  <si>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</si>
  <si>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</si>
  <si>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</si>
  <si>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</si>
  <si>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</si>
  <si>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</si>
  <si>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</si>
  <si>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</si>
  <si>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</si>
  <si>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</si>
  <si>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</si>
  <si>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</si>
  <si>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</si>
  <si>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</si>
  <si>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</si>
  <si>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</si>
  <si>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</si>
  <si>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</si>
  <si>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</si>
  <si>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</si>
  <si>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</si>
  <si>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</si>
  <si>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</si>
  <si>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</si>
  <si>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</si>
  <si>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</si>
  <si>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</si>
  <si>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</si>
  <si>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</si>
  <si>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</si>
  <si>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</si>
  <si>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</si>
  <si>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</si>
  <si>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</si>
  <si>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</si>
  <si>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</si>
  <si>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</si>
  <si>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</si>
  <si>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</si>
  <si>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</si>
  <si>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</si>
  <si>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</si>
  <si>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</si>
  <si>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</si>
  <si>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</si>
  <si>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</si>
  <si>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</si>
  <si>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</si>
  <si>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</si>
  <si>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</si>
  <si>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</si>
  <si>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</si>
  <si>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</si>
  <si>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</si>
  <si>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</si>
  <si>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</si>
  <si>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</si>
  <si>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</si>
  <si>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</si>
  <si>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</si>
  <si>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</si>
  <si>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</si>
  <si>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</si>
  <si>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</si>
  <si>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</si>
  <si>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</si>
  <si>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</si>
  <si>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</si>
  <si>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</si>
  <si>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</si>
  <si>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</si>
  <si>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</si>
  <si>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</si>
  <si>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</si>
  <si>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</si>
  <si>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</si>
  <si>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</si>
  <si>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</si>
  <si>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</si>
  <si>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</si>
  <si>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</si>
  <si>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</si>
  <si>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</si>
  <si>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</si>
  <si>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</si>
  <si>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</si>
  <si>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</si>
  <si>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</si>
  <si>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</si>
  <si>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</si>
  <si>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</si>
  <si>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</si>
  <si>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</si>
  <si>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</si>
  <si>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</si>
  <si>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</si>
  <si>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</si>
  <si>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</si>
  <si>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</si>
  <si>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</si>
  <si>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</si>
  <si>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</si>
  <si>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</si>
  <si>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</si>
  <si>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</si>
  <si>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</si>
  <si>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</si>
  <si>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</si>
  <si>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</si>
  <si>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</si>
  <si>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</si>
  <si>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</si>
  <si>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</si>
  <si>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</si>
  <si>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</si>
  <si>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</si>
  <si>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</si>
  <si>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</si>
  <si>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</si>
  <si>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</si>
  <si>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</si>
  <si>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</si>
  <si>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</si>
  <si>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</si>
  <si>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</si>
  <si>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</si>
  <si>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</si>
  <si>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</si>
  <si>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</si>
  <si>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</si>
  <si>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</si>
  <si>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</si>
  <si>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</si>
  <si>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</si>
  <si>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</si>
  <si>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</si>
  <si>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</si>
  <si>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</si>
  <si>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</si>
  <si>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</si>
  <si>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</si>
  <si>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</si>
  <si>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</si>
  <si>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</si>
  <si>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</si>
  <si>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</si>
  <si>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</si>
  <si>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</si>
  <si>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</si>
  <si>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</si>
  <si>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</si>
  <si>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</si>
  <si>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</si>
  <si>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</si>
  <si>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</si>
  <si>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</si>
  <si>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</si>
  <si>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</si>
  <si>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</si>
  <si>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</si>
  <si>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</si>
  <si>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</si>
  <si>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</si>
  <si>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</si>
  <si>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</si>
  <si>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</si>
  <si>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</si>
  <si>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</si>
  <si>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</si>
  <si>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</si>
  <si>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</si>
  <si>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</si>
  <si>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</si>
  <si>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</si>
  <si>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</si>
  <si>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</si>
  <si>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</si>
  <si>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</si>
  <si>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</si>
  <si>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</si>
  <si>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</si>
  <si>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</si>
  <si>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</si>
  <si>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</si>
  <si>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</si>
  <si>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</si>
  <si>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</si>
  <si>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</si>
  <si>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</si>
  <si>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</si>
  <si>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</si>
  <si>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</si>
  <si>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</si>
  <si>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</si>
  <si>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</si>
  <si>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</si>
  <si>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</si>
  <si>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</si>
  <si>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</si>
  <si>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</si>
  <si>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</si>
  <si>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</si>
  <si>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</si>
  <si>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</si>
  <si>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</si>
  <si>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</si>
  <si>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</si>
  <si>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</si>
  <si>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</si>
  <si>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</si>
  <si>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</si>
  <si>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</si>
  <si>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</si>
  <si>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</si>
  <si>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</si>
  <si>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</si>
  <si>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</si>
  <si>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</si>
  <si>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</si>
  <si>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</si>
  <si>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</si>
  <si>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</si>
  <si>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</si>
  <si>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</si>
  <si>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</si>
  <si>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</si>
  <si>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</si>
  <si>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</si>
  <si>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</si>
  <si>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</si>
  <si>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</si>
  <si>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</si>
  <si>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</si>
  <si>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</si>
  <si>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</si>
  <si>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</si>
  <si>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</si>
  <si>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</si>
  <si>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</si>
  <si>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</si>
  <si>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</si>
  <si>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</si>
  <si>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</si>
  <si>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</si>
  <si>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</si>
  <si>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</si>
  <si>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</si>
  <si>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</si>
  <si>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</si>
  <si>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</si>
  <si>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</si>
  <si>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</si>
  <si>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</si>
  <si>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</si>
  <si>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</si>
  <si>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</si>
  <si>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</si>
  <si>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</si>
  <si>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</si>
  <si>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</si>
  <si>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</si>
  <si>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</si>
  <si>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</si>
  <si>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</si>
  <si>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</si>
  <si>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</si>
  <si>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</si>
  <si>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</si>
  <si>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</si>
  <si>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</si>
  <si>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</si>
  <si>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</si>
  <si>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</si>
  <si>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</si>
  <si>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</si>
  <si>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</si>
  <si>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</si>
  <si>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</si>
  <si>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</si>
  <si>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</si>
  <si>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</si>
  <si>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</si>
  <si>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</si>
  <si>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</si>
  <si>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</si>
  <si>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</si>
  <si>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</si>
  <si>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</si>
  <si>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</si>
  <si>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</si>
  <si>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</si>
  <si>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</si>
  <si>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</si>
  <si>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</si>
  <si>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</si>
  <si>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</si>
  <si>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</si>
  <si>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</si>
  <si>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</si>
  <si>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</si>
  <si>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</si>
  <si>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</si>
  <si>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</si>
  <si>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</si>
  <si>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</si>
  <si>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</si>
  <si>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</si>
  <si>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</si>
  <si>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</si>
  <si>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</si>
  <si>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</si>
  <si>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</si>
  <si>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</si>
  <si>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</si>
  <si>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</si>
  <si>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</si>
  <si>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</si>
  <si>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</si>
  <si>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</si>
  <si>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</si>
  <si>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</si>
  <si>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</si>
  <si>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</si>
  <si>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</si>
  <si>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</si>
  <si>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</si>
  <si>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</si>
  <si>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</si>
  <si>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</si>
  <si>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</si>
  <si>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</si>
  <si>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</si>
  <si>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</si>
  <si>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</si>
  <si>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</si>
  <si>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</si>
  <si>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</si>
  <si>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</si>
  <si>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</si>
  <si>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</si>
  <si>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</si>
  <si>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</si>
  <si>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</si>
  <si>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</si>
  <si>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</si>
  <si>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</si>
  <si>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</si>
  <si>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</si>
  <si>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</si>
  <si>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</si>
  <si>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</si>
  <si>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</si>
  <si>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</si>
  <si>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</si>
  <si>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</si>
  <si>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</si>
  <si>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</si>
  <si>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</si>
  <si>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</si>
  <si>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</si>
  <si>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</si>
  <si>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</si>
  <si>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</si>
  <si>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</si>
  <si>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</si>
  <si>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</si>
  <si>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</si>
  <si>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</si>
  <si>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</si>
  <si>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</si>
  <si>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</si>
  <si>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</si>
  <si>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</si>
  <si>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</si>
  <si>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</si>
  <si>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</si>
  <si>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</si>
  <si>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</si>
  <si>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</si>
  <si>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</si>
  <si>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</si>
  <si>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</si>
  <si>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</si>
  <si>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</si>
  <si>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</si>
  <si>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</si>
  <si>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</si>
  <si>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</si>
  <si>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</si>
  <si>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</si>
  <si>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</si>
  <si>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</si>
  <si>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</si>
  <si>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</si>
  <si>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</si>
  <si>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</si>
  <si>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</si>
  <si>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</si>
  <si>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</si>
  <si>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</si>
  <si>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</si>
  <si>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</si>
  <si>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</si>
  <si>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</si>
  <si>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</si>
  <si>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</si>
  <si>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</si>
  <si>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</si>
  <si>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</si>
  <si>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</si>
  <si>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</si>
  <si>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</si>
  <si>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</si>
  <si>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</si>
  <si>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</si>
  <si>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</si>
  <si>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</si>
  <si>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</si>
  <si>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</si>
  <si>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</si>
  <si>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</si>
  <si>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</si>
  <si>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</si>
  <si>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</si>
  <si>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</si>
  <si>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</si>
  <si>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</si>
  <si>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</si>
  <si>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</si>
  <si>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</si>
  <si>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</si>
  <si>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</si>
  <si>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</si>
  <si>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</si>
  <si>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</si>
  <si>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</si>
  <si>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</si>
  <si>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</si>
  <si>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</si>
  <si>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</si>
  <si>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</si>
  <si>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</si>
  <si>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</si>
  <si>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</si>
  <si>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</si>
  <si>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</si>
  <si>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</si>
  <si>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</si>
  <si>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</si>
  <si>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</si>
  <si>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</si>
  <si>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</si>
  <si>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</si>
  <si>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</si>
  <si>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</si>
  <si>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</si>
  <si>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</si>
  <si>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</si>
  <si>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</si>
  <si>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</si>
  <si>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</si>
  <si>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</si>
  <si>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</si>
  <si>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</si>
  <si>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</si>
  <si>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</si>
  <si>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</si>
  <si>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</si>
  <si>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</si>
  <si>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</si>
  <si>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</si>
  <si>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</si>
  <si>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</si>
  <si>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</si>
  <si>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</si>
  <si>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</si>
  <si>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</si>
  <si>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</si>
  <si>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</si>
  <si>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</si>
  <si>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</si>
  <si>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</si>
  <si>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</si>
  <si>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</si>
  <si>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</si>
  <si>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</si>
  <si>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</si>
  <si>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</si>
  <si>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</si>
  <si>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</si>
  <si>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</si>
  <si>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</si>
  <si>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</si>
  <si>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</si>
  <si>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</si>
  <si>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</si>
  <si>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</si>
  <si>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</si>
  <si>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</si>
  <si>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</si>
  <si>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</si>
  <si>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</si>
  <si>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</si>
  <si>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</si>
  <si>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</si>
  <si>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</si>
  <si>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</si>
  <si>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</si>
  <si>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</si>
  <si>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</si>
  <si>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</si>
  <si>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</si>
  <si>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</si>
  <si>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</si>
  <si>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</si>
  <si>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</si>
  <si>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</si>
  <si>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</si>
  <si>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</si>
  <si>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</si>
  <si>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</si>
  <si>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</si>
  <si>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</si>
  <si>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</si>
  <si>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</si>
  <si>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</si>
  <si>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</si>
  <si>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</si>
  <si>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</si>
  <si>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</si>
  <si>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</si>
  <si>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</si>
  <si>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</si>
  <si>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</si>
  <si>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</si>
  <si>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</si>
  <si>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</si>
  <si>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</si>
  <si>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</si>
  <si>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</si>
  <si>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</si>
  <si>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</si>
  <si>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</si>
  <si>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</si>
  <si>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</si>
  <si>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</si>
  <si>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</si>
  <si>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</si>
  <si>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</si>
  <si>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</si>
  <si>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</si>
  <si>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</si>
  <si>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</si>
  <si>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</si>
  <si>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</si>
  <si>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</si>
  <si>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</si>
  <si>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</si>
  <si>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</si>
  <si>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</si>
  <si>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</si>
  <si>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</si>
  <si>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</si>
  <si>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</si>
  <si>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</si>
  <si>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</si>
  <si>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</si>
  <si>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</si>
  <si>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</si>
  <si>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</si>
  <si>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</si>
  <si>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</si>
  <si>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</si>
  <si>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</si>
  <si>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</si>
  <si>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</si>
  <si>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</si>
  <si>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</si>
  <si>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</si>
  <si>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</si>
  <si>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</si>
  <si>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</si>
  <si>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</si>
  <si>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</si>
  <si>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</si>
  <si>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</si>
  <si>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</si>
  <si>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</si>
  <si>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</si>
  <si>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</si>
  <si>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</si>
  <si>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</si>
  <si>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</si>
  <si>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</si>
  <si>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</si>
  <si>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</si>
  <si>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</si>
  <si>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</si>
  <si>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</si>
  <si>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</si>
  <si>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</si>
  <si>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</si>
  <si>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</si>
  <si>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</si>
  <si>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</si>
  <si>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</si>
  <si>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</si>
  <si>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</si>
  <si>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</si>
  <si>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</si>
  <si>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</si>
  <si>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</si>
  <si>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</si>
  <si>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</si>
  <si>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</si>
  <si>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</si>
  <si>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</si>
  <si>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</si>
  <si>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</si>
  <si>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</si>
  <si>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</si>
  <si>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</si>
  <si>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</si>
  <si>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</si>
  <si>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</si>
  <si>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</si>
  <si>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</si>
  <si>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</si>
  <si>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</si>
  <si>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</si>
  <si>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</si>
  <si>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</si>
  <si>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</si>
  <si>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</si>
  <si>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</si>
  <si>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</si>
  <si>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</si>
  <si>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</si>
  <si>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</si>
  <si>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</si>
  <si>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</si>
  <si>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</si>
  <si>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</si>
  <si>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</si>
  <si>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</si>
  <si>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</si>
  <si>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</si>
  <si>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</si>
  <si>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</si>
  <si>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</si>
  <si>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</si>
  <si>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</si>
  <si>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</si>
  <si>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</si>
  <si>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</si>
  <si>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</si>
  <si>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</si>
  <si>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</si>
  <si>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</si>
  <si>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</si>
  <si>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</si>
  <si>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</si>
  <si>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</si>
  <si>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</si>
  <si>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</si>
  <si>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</si>
  <si>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</si>
  <si>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</si>
  <si>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</si>
  <si>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</si>
  <si>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</si>
  <si>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</si>
  <si>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</si>
  <si>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</si>
  <si>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</si>
  <si>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</si>
  <si>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</si>
  <si>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</si>
  <si>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</si>
  <si>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</si>
  <si>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</si>
  <si>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</si>
  <si>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</si>
  <si>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</si>
  <si>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</si>
  <si>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</si>
  <si>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</si>
  <si>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</si>
  <si>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</si>
  <si>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</si>
  <si>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</si>
  <si>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</si>
  <si>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</si>
  <si>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</si>
  <si>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</si>
  <si>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</si>
  <si>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</si>
  <si>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</si>
  <si>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</si>
  <si>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</si>
  <si>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</si>
  <si>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</si>
  <si>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</si>
  <si>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</si>
  <si>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</si>
  <si>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</si>
  <si>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</si>
  <si>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</si>
  <si>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</si>
  <si>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</si>
  <si>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</si>
  <si>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</si>
  <si>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</si>
  <si>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</si>
  <si>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</si>
  <si>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</si>
  <si>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</si>
  <si>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</si>
  <si>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</si>
  <si>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</si>
  <si>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</si>
  <si>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</si>
  <si>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</si>
  <si>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</si>
  <si>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</si>
  <si>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</si>
  <si>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</si>
  <si>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</si>
  <si>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</si>
  <si>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</si>
  <si>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</si>
  <si>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</si>
  <si>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</si>
  <si>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</si>
  <si>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</si>
  <si>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</si>
  <si>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</si>
  <si>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</si>
  <si>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</si>
  <si>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</si>
  <si>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</si>
  <si>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</si>
  <si>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</si>
  <si>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</si>
  <si>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</si>
  <si>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</si>
  <si>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</si>
  <si>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</si>
  <si>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</si>
  <si>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</si>
  <si>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</si>
  <si>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</si>
  <si>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</si>
  <si>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</si>
  <si>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</si>
  <si>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</si>
  <si>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</si>
  <si>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</si>
  <si>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</si>
  <si>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</si>
  <si>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</si>
  <si>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</si>
  <si>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</si>
  <si>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</si>
  <si>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</si>
  <si>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</si>
  <si>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</si>
  <si>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</si>
  <si>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</si>
  <si>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</si>
  <si>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</si>
  <si>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</si>
  <si>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</si>
  <si>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</si>
  <si>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</si>
  <si>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</si>
  <si>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</si>
  <si>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</si>
  <si>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</si>
  <si>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</si>
  <si>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</si>
  <si>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</si>
  <si>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</si>
  <si>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</si>
  <si>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</si>
  <si>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</si>
  <si>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</si>
  <si>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</si>
  <si>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</si>
  <si>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</si>
  <si>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</si>
  <si>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</si>
  <si>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</si>
  <si>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</si>
  <si>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</si>
  <si>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</si>
  <si>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</si>
  <si>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</si>
  <si>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</si>
  <si>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</si>
  <si>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</si>
  <si>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</si>
  <si>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</si>
  <si>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</si>
  <si>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</si>
  <si>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</si>
  <si>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</si>
  <si>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</si>
  <si>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</si>
  <si>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</si>
  <si>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</si>
  <si>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</si>
  <si>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</si>
  <si>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</si>
  <si>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</si>
  <si>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</si>
  <si>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</si>
  <si>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</si>
  <si>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</si>
  <si>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</si>
  <si>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</si>
  <si>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</si>
  <si>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</si>
  <si>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</si>
  <si>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</si>
  <si>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</si>
  <si>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</si>
  <si>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</si>
  <si>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</si>
  <si>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</si>
  <si>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</si>
  <si>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</si>
  <si>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</si>
  <si>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</si>
  <si>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</si>
  <si>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</si>
  <si>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</si>
  <si>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</si>
  <si>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</si>
  <si>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</si>
  <si>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</si>
  <si>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</si>
  <si>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</si>
  <si>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</si>
  <si>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</si>
  <si>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</si>
  <si>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</si>
  <si>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</si>
  <si>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</si>
  <si>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</si>
  <si>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</si>
  <si>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</si>
  <si>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</si>
  <si>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</si>
  <si>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</si>
  <si>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</si>
  <si>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</si>
  <si>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</si>
  <si>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</si>
  <si>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</si>
  <si>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</si>
  <si>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</si>
  <si>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</si>
  <si>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</si>
  <si>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</si>
  <si>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</si>
  <si>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</si>
  <si>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</si>
  <si>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</si>
  <si>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</si>
  <si>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</si>
  <si>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</si>
  <si>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</si>
  <si>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</si>
  <si>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</si>
  <si>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</si>
  <si>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</si>
  <si>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</si>
  <si>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</si>
  <si>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</si>
  <si>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</si>
  <si>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</si>
  <si>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</si>
  <si>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</si>
  <si>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</si>
  <si>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</si>
  <si>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</si>
  <si>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</si>
  <si>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</si>
  <si>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</si>
  <si>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</si>
  <si>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</si>
  <si>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</si>
  <si>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</si>
  <si>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</si>
  <si>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</si>
  <si>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</si>
  <si>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</si>
  <si>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</si>
  <si>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</si>
  <si>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</si>
  <si>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</si>
  <si>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</si>
  <si>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</si>
  <si>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</si>
  <si>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</si>
  <si>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</si>
  <si>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</si>
  <si>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</si>
  <si>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</si>
  <si>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</si>
  <si>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</si>
  <si>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</si>
  <si>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</si>
  <si>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</si>
  <si>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</si>
  <si>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</si>
  <si>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</si>
  <si>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</si>
  <si>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</si>
  <si>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</si>
  <si>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</si>
  <si>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</si>
  <si>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</si>
  <si>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</si>
  <si>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</si>
  <si>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</si>
  <si>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</si>
  <si>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</si>
  <si>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</si>
  <si>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</si>
  <si>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</si>
  <si>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</si>
  <si>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</si>
  <si>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</si>
  <si>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</si>
  <si>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</si>
  <si>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</si>
  <si>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</si>
  <si>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</si>
  <si>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</si>
  <si>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</si>
  <si>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</si>
  <si>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</si>
  <si>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</si>
  <si>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</si>
  <si>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</si>
  <si>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</si>
  <si>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</si>
  <si>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</si>
  <si>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</si>
  <si>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</si>
  <si>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</si>
  <si>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</si>
  <si>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</si>
  <si>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</si>
  <si>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</si>
  <si>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</si>
  <si>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</si>
  <si>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</si>
  <si>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</si>
  <si>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</si>
  <si>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</si>
  <si>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</si>
  <si>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</si>
  <si>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</si>
  <si>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</si>
  <si>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</si>
  <si>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</si>
  <si>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</si>
  <si>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</si>
  <si>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</si>
  <si>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</si>
  <si>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</si>
  <si>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</si>
  <si>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</si>
  <si>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</si>
  <si>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</si>
  <si>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</si>
  <si>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</si>
  <si>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</si>
  <si>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</si>
  <si>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</si>
  <si>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</si>
  <si>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</si>
  <si>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</si>
  <si>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</si>
  <si>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</si>
  <si>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</si>
  <si>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</si>
  <si>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</si>
  <si>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</si>
  <si>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</si>
  <si>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</si>
  <si>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</si>
  <si>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</si>
  <si>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</si>
  <si>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</si>
  <si>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</si>
  <si>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</si>
  <si>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</si>
  <si>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</si>
  <si>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</si>
  <si>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</si>
  <si>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</si>
  <si>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</si>
  <si>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</si>
  <si>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</si>
  <si>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</si>
  <si>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</si>
  <si>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</si>
  <si>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</si>
  <si>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</si>
  <si>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</si>
  <si>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</si>
  <si>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</si>
  <si>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</si>
  <si>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</si>
  <si>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</si>
  <si>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</si>
  <si>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</si>
  <si>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</si>
  <si>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</si>
  <si>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</si>
  <si>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</si>
  <si>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</si>
  <si>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</si>
  <si>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</si>
  <si>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</si>
  <si>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</si>
  <si>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</si>
  <si>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</si>
  <si>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</si>
  <si>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</si>
  <si>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</si>
  <si>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</si>
  <si>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</si>
  <si>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</si>
  <si>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</si>
  <si>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</si>
  <si>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</si>
  <si>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</si>
  <si>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</si>
  <si>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</si>
  <si>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</si>
  <si>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</si>
  <si>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</si>
  <si>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</si>
  <si>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</si>
  <si>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</si>
  <si>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</si>
  <si>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</si>
  <si>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</si>
  <si>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</si>
  <si>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</si>
  <si>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</si>
  <si>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</si>
  <si>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</si>
  <si>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</si>
  <si>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</si>
  <si>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</si>
  <si>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</si>
  <si>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</si>
  <si>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</si>
  <si>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</si>
  <si>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</si>
  <si>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</si>
  <si>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</si>
  <si>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</si>
  <si>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</si>
  <si>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</si>
  <si>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</si>
  <si>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</si>
  <si>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</si>
  <si>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</si>
  <si>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</si>
  <si>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</si>
  <si>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</si>
  <si>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</si>
  <si>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</si>
  <si>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</si>
  <si>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</si>
  <si>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</si>
  <si>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</si>
  <si>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</si>
  <si>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</si>
  <si>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</si>
  <si>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</si>
  <si>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</si>
  <si>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</si>
  <si>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</si>
  <si>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</si>
  <si>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</si>
  <si>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</si>
  <si>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</si>
  <si>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</si>
  <si>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</si>
  <si>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</si>
  <si>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</si>
  <si>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</si>
  <si>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</si>
  <si>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</si>
  <si>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</si>
  <si>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</si>
  <si>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</si>
  <si>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</si>
  <si>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</si>
  <si>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</si>
  <si>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</si>
  <si>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</si>
  <si>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</si>
  <si>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</si>
  <si>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</si>
  <si>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</si>
  <si>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</si>
  <si>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</si>
  <si>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</si>
  <si>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</si>
  <si>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</si>
  <si>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</si>
  <si>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</si>
  <si>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</si>
  <si>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</si>
  <si>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</si>
  <si>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</si>
  <si>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</si>
  <si>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</si>
  <si>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</si>
  <si>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</si>
  <si>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</si>
  <si>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</si>
  <si>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</si>
  <si>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</si>
  <si>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</si>
  <si>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</si>
  <si>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</si>
  <si>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</si>
  <si>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</si>
  <si>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</si>
  <si>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</si>
  <si>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</si>
  <si>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</si>
  <si>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</si>
  <si>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</si>
  <si>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</si>
  <si>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</si>
  <si>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</si>
  <si>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</si>
  <si>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</si>
  <si>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</si>
  <si>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</si>
  <si>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</si>
  <si>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</si>
  <si>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</si>
  <si>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</si>
  <si>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</si>
  <si>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</si>
  <si>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</si>
  <si>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</si>
  <si>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</si>
  <si>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</si>
  <si>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</si>
  <si>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</si>
  <si>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</si>
  <si>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</si>
  <si>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</si>
  <si>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</si>
  <si>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</si>
  <si>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</si>
  <si>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</si>
  <si>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</si>
  <si>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</si>
  <si>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</si>
  <si>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</si>
  <si>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</si>
  <si>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</si>
  <si>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</si>
  <si>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</si>
  <si>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</si>
  <si>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</si>
  <si>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</si>
  <si>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</si>
  <si>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</si>
  <si>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</si>
  <si>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</si>
  <si>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</si>
  <si>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</si>
  <si>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</si>
  <si>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</si>
  <si>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</si>
  <si>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</si>
  <si>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</si>
  <si>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</si>
  <si>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</si>
  <si>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</si>
  <si>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</si>
  <si>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</si>
  <si>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</si>
  <si>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</si>
  <si>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</si>
  <si>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</si>
  <si>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</si>
  <si>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</si>
  <si>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</si>
  <si>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</si>
  <si>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</si>
  <si>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</si>
  <si>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</si>
  <si>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</si>
  <si>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</si>
  <si>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</si>
  <si>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</si>
  <si>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</si>
  <si>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</si>
  <si>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</si>
  <si>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</si>
  <si>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</si>
  <si>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</si>
  <si>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</si>
  <si>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</si>
  <si>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</si>
  <si>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</si>
  <si>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</si>
  <si>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</si>
  <si>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</si>
  <si>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</si>
  <si>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</si>
  <si>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</si>
  <si>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</si>
  <si>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</si>
  <si>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</si>
  <si>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</si>
  <si>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</si>
  <si>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</si>
  <si>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</si>
  <si>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</si>
  <si>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</si>
  <si>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</si>
  <si>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</si>
  <si>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</si>
  <si>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</si>
  <si>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</si>
  <si>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</si>
  <si>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</si>
  <si>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</si>
  <si>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</si>
  <si>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</si>
  <si>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</si>
  <si>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</si>
  <si>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</si>
  <si>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</si>
  <si>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</si>
  <si>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</si>
  <si>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</si>
  <si>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</si>
  <si>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</si>
  <si>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</si>
  <si>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</si>
  <si>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</si>
  <si>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</si>
  <si>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</si>
  <si>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</si>
  <si>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</si>
  <si>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</si>
  <si>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</si>
  <si>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</si>
  <si>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</si>
  <si>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</si>
  <si>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</si>
  <si>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</si>
  <si>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</si>
  <si>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</si>
  <si>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</si>
  <si>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</si>
  <si>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</si>
  <si>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</si>
  <si>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</si>
  <si>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</si>
  <si>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</si>
  <si>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</si>
  <si>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</si>
  <si>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</si>
  <si>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</si>
  <si>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</si>
  <si>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</si>
  <si>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</si>
  <si>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</si>
  <si>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</si>
  <si>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</si>
  <si>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</si>
  <si>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</si>
  <si>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</si>
  <si>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</si>
  <si>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</si>
  <si>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</si>
  <si>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</si>
  <si>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</si>
  <si>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</si>
  <si>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</si>
  <si>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</si>
  <si>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</si>
  <si>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</si>
  <si>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</si>
  <si>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</si>
  <si>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</si>
  <si>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</si>
  <si>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</si>
  <si>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</si>
  <si>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</si>
  <si>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</si>
  <si>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</si>
  <si>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</si>
  <si>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</si>
  <si>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</si>
  <si>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</si>
  <si>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</si>
  <si>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</si>
  <si>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</si>
  <si>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</si>
  <si>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</si>
  <si>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</si>
  <si>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</si>
  <si>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</si>
  <si>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</si>
  <si>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</si>
  <si>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</si>
  <si>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</si>
  <si>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</si>
  <si>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</si>
  <si>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</si>
  <si>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</si>
  <si>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</si>
  <si>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</si>
  <si>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</si>
  <si>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</si>
  <si>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</si>
  <si>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</si>
  <si>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</si>
  <si>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</si>
  <si>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</si>
  <si>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</si>
  <si>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</si>
  <si>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</si>
  <si>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</si>
  <si>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</si>
  <si>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</si>
  <si>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</si>
  <si>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</si>
  <si>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</si>
  <si>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</si>
  <si>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</si>
  <si>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</si>
  <si>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</si>
  <si>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</si>
  <si>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</si>
  <si>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</si>
  <si>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</si>
  <si>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</si>
  <si>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</si>
  <si>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</si>
  <si>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</si>
  <si>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</si>
  <si>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</si>
  <si>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</si>
  <si>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</si>
  <si>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</si>
  <si>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</si>
  <si>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</si>
  <si>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</si>
  <si>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</si>
  <si>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</si>
  <si>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</si>
  <si>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</si>
  <si>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</si>
  <si>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</si>
  <si>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</si>
  <si>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</si>
  <si>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</si>
  <si>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</si>
  <si>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</si>
  <si>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</si>
  <si>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</si>
  <si>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</si>
  <si>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</si>
  <si>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</si>
  <si>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</si>
  <si>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</si>
  <si>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</si>
  <si>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</si>
  <si>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</si>
  <si>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</si>
  <si>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</si>
  <si>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</si>
  <si>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</si>
  <si>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</si>
  <si>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</si>
  <si>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</si>
  <si>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</si>
  <si>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</si>
  <si>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</si>
  <si>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</si>
  <si>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</si>
  <si>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</si>
  <si>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</si>
  <si>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</si>
  <si>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</si>
  <si>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</si>
  <si>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</si>
  <si>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</si>
  <si>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</si>
  <si>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</si>
  <si>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</si>
  <si>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</si>
  <si>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</si>
  <si>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</si>
  <si>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</si>
  <si>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</si>
  <si>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</si>
  <si>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</si>
  <si>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</si>
  <si>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</si>
  <si>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</si>
  <si>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</si>
  <si>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</si>
  <si>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</si>
  <si>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</si>
  <si>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</si>
  <si>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</si>
  <si>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</si>
  <si>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</si>
  <si>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</si>
  <si>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</si>
  <si>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</si>
  <si>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</si>
  <si>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</si>
  <si>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</si>
  <si>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</si>
  <si>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</si>
  <si>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</si>
  <si>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</si>
  <si>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</si>
  <si>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</si>
  <si>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</si>
  <si>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</si>
  <si>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</si>
  <si>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</si>
  <si>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</si>
  <si>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</si>
  <si>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</si>
  <si>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</si>
  <si>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</si>
  <si>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</si>
  <si>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</si>
  <si>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</si>
  <si>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</si>
  <si>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</si>
  <si>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</si>
  <si>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</si>
  <si>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</si>
  <si>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</si>
  <si>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</si>
  <si>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</si>
  <si>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</si>
  <si>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</si>
  <si>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</si>
  <si>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</si>
  <si>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</si>
  <si>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</si>
  <si>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</si>
  <si>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</si>
  <si>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</si>
  <si>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</si>
  <si>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</si>
  <si>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</si>
  <si>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</si>
  <si>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</si>
  <si>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</si>
  <si>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</si>
  <si>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</si>
  <si>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</si>
  <si>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</si>
  <si>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</si>
  <si>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</si>
  <si>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</si>
  <si>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</si>
  <si>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</si>
  <si>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</si>
  <si>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</si>
  <si>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</si>
  <si>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</si>
  <si>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</si>
  <si>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</si>
  <si>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</si>
  <si>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</si>
  <si>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</si>
  <si>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</si>
  <si>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</si>
  <si>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</si>
  <si>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</si>
  <si>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</si>
  <si>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</si>
  <si>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</si>
  <si>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</si>
  <si>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</si>
  <si>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</si>
  <si>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</si>
  <si>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</si>
  <si>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</si>
  <si>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</si>
  <si>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</si>
  <si>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</si>
  <si>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</si>
  <si>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</si>
  <si>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</si>
  <si>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</si>
  <si>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</si>
  <si>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</si>
  <si>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</si>
  <si>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</si>
  <si>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</si>
  <si>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</si>
  <si>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</si>
  <si>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</si>
  <si>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</si>
  <si>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</si>
  <si>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</si>
  <si>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</si>
  <si>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</si>
  <si>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</si>
  <si>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</si>
  <si>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</si>
  <si>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</si>
  <si>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</si>
  <si>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</si>
  <si>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</si>
  <si>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</si>
  <si>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</si>
  <si>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</si>
  <si>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</si>
  <si>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</si>
  <si>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</si>
  <si>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</si>
  <si>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</si>
  <si>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</si>
  <si>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</si>
  <si>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</si>
  <si>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</si>
  <si>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</si>
  <si>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</si>
  <si>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</si>
  <si>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</si>
  <si>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</si>
  <si>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</si>
  <si>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</si>
  <si>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</si>
  <si>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</si>
  <si>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</si>
  <si>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</si>
  <si>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</si>
  <si>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</si>
  <si>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</si>
  <si>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</si>
  <si>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</si>
  <si>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</si>
  <si>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</si>
  <si>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</si>
  <si>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</si>
  <si>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</si>
  <si>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</si>
  <si>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</si>
  <si>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</si>
  <si>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</si>
  <si>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</si>
  <si>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</si>
  <si>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</si>
  <si>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</si>
  <si>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</si>
  <si>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</si>
  <si>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</si>
  <si>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</si>
  <si>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</si>
  <si>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</si>
  <si>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</si>
  <si>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</si>
  <si>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</si>
  <si>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</si>
  <si>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</si>
  <si>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</si>
  <si>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</si>
  <si>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</si>
  <si>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</si>
  <si>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</si>
  <si>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</si>
  <si>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</si>
  <si>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</si>
  <si>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</si>
  <si>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</si>
  <si>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</si>
  <si>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</si>
  <si>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</si>
  <si>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</si>
  <si>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</si>
  <si>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</si>
  <si>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</si>
  <si>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</si>
  <si>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</si>
  <si>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</si>
  <si>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</si>
  <si>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</si>
  <si>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</si>
  <si>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</si>
  <si>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</si>
  <si>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</si>
  <si>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</si>
  <si>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</si>
  <si>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</si>
  <si>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</si>
  <si>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</si>
  <si>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</si>
  <si>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</si>
  <si>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</si>
  <si>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</si>
  <si>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</si>
  <si>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</si>
  <si>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</si>
  <si>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</si>
  <si>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</si>
  <si>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</si>
  <si>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</si>
  <si>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</si>
  <si>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</si>
  <si>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</si>
  <si>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</si>
  <si>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</si>
  <si>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</si>
  <si>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</si>
  <si>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</si>
  <si>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</si>
  <si>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</si>
  <si>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</si>
  <si>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</si>
  <si>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</si>
  <si>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</si>
  <si>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</si>
  <si>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</si>
  <si>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</si>
  <si>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</si>
  <si>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</si>
  <si>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</si>
  <si>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</si>
  <si>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</si>
  <si>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</si>
  <si>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</si>
  <si>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</si>
  <si>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</si>
  <si>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</si>
  <si>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</si>
  <si>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</si>
  <si>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</si>
  <si>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</si>
  <si>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</si>
  <si>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</si>
  <si>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</si>
  <si>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</si>
  <si>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</si>
  <si>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</si>
  <si>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</si>
  <si>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</si>
  <si>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</si>
  <si>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</si>
  <si>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</si>
  <si>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</si>
  <si>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</si>
  <si>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</si>
  <si>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</si>
  <si>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</si>
  <si>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</si>
  <si>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</si>
  <si>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</si>
  <si>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</si>
  <si>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</si>
  <si>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</si>
  <si>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</si>
  <si>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</si>
  <si>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</si>
  <si>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</si>
  <si>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</si>
  <si>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</si>
  <si>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</si>
  <si>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</si>
  <si>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</si>
  <si>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</si>
  <si>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</si>
  <si>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</si>
  <si>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</si>
  <si>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</si>
  <si>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</si>
  <si>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</si>
  <si>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</si>
  <si>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</si>
  <si>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</si>
  <si>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</si>
  <si>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</si>
  <si>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</si>
  <si>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</si>
  <si>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</si>
  <si>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</si>
  <si>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</si>
  <si>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</si>
  <si>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</si>
  <si>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</si>
  <si>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</si>
  <si>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</si>
  <si>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</si>
  <si>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</si>
  <si>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</si>
  <si>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</si>
  <si>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</si>
  <si>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</si>
  <si>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</si>
  <si>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</si>
  <si>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</si>
  <si>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</si>
  <si>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</si>
  <si>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</si>
  <si>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</si>
  <si>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</si>
  <si>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</si>
  <si>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</si>
  <si>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</si>
  <si>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</si>
  <si>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</si>
  <si>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</si>
  <si>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</si>
  <si>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</si>
  <si>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</si>
  <si>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</si>
  <si>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</si>
  <si>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</si>
  <si>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</si>
  <si>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</si>
  <si>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</si>
  <si>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</si>
  <si>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</si>
  <si>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</si>
  <si>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</si>
  <si>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</si>
  <si>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</si>
  <si>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</si>
  <si>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</si>
  <si>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</si>
  <si>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</si>
  <si>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</si>
  <si>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</si>
  <si>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</si>
  <si>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</si>
  <si>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</si>
  <si>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</si>
  <si>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</si>
  <si>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</si>
  <si>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</si>
  <si>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</si>
  <si>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</si>
  <si>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</si>
  <si>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</si>
  <si>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</si>
  <si>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</si>
  <si>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</si>
  <si>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</si>
  <si>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</si>
  <si>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</si>
  <si>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</si>
  <si>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</si>
  <si>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</si>
  <si>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</si>
  <si>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</si>
  <si>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</si>
  <si>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</si>
  <si>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</si>
  <si>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</si>
  <si>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</si>
  <si>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</si>
  <si>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</si>
  <si>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</si>
  <si>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</si>
  <si>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</si>
  <si>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</si>
  <si>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</si>
  <si>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</si>
  <si>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</si>
  <si>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</si>
  <si>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</si>
  <si>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</si>
  <si>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</si>
  <si>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</si>
  <si>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</si>
  <si>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</si>
  <si>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</si>
  <si>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</si>
  <si>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</si>
  <si>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</si>
  <si>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</si>
  <si>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</si>
  <si>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</si>
  <si>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</si>
  <si>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</si>
  <si>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</si>
  <si>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</si>
  <si>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</si>
  <si>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</si>
  <si>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</si>
  <si>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</si>
  <si>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</si>
  <si>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</si>
  <si>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</si>
  <si>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</si>
  <si>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</si>
  <si>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</si>
  <si>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</si>
  <si>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</si>
  <si>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</si>
  <si>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</si>
  <si>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</si>
  <si>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</si>
  <si>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</si>
  <si>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</si>
  <si>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</si>
  <si>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</si>
  <si>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</si>
  <si>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</si>
  <si>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</si>
  <si>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</si>
  <si>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</si>
  <si>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</si>
  <si>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</si>
  <si>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</si>
  <si>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</si>
  <si>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</si>
  <si>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</si>
  <si>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</si>
  <si>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</si>
  <si>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</si>
  <si>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</si>
  <si>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</si>
  <si>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</si>
  <si>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</si>
  <si>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</si>
  <si>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</si>
  <si>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</si>
  <si>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</si>
  <si>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</si>
  <si>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</si>
  <si>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</si>
  <si>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</si>
  <si>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</si>
  <si>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</si>
  <si>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</si>
  <si>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</si>
  <si>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</si>
  <si>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</si>
  <si>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</si>
  <si>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</si>
  <si>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</si>
  <si>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</si>
  <si>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</si>
  <si>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</si>
  <si>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</si>
  <si>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</si>
  <si>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</si>
  <si>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</si>
  <si>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</si>
  <si>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</si>
  <si>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</si>
  <si>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</si>
  <si>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</si>
  <si>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</si>
  <si>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</si>
  <si>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</si>
  <si>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</si>
  <si>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</si>
  <si>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</si>
  <si>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</si>
  <si>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</si>
  <si>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</si>
  <si>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</si>
  <si>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</si>
  <si>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</si>
  <si>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</si>
  <si>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</si>
  <si>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</si>
  <si>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</si>
  <si>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</si>
  <si>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</si>
  <si>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</si>
  <si>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</si>
  <si>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</si>
  <si>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</si>
  <si>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</si>
  <si>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</si>
  <si>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</si>
  <si>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</si>
  <si>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</si>
  <si>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</si>
  <si>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</si>
  <si>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</si>
  <si>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</si>
  <si>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</si>
  <si>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</si>
  <si>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</si>
  <si>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</si>
  <si>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</si>
  <si>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</si>
  <si>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</si>
  <si>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</si>
  <si>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</si>
  <si>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</si>
  <si>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</si>
  <si>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</si>
  <si>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</si>
  <si>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</si>
  <si>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</si>
  <si>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</si>
  <si>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</si>
  <si>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</si>
  <si>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</si>
  <si>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</si>
  <si>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</si>
  <si>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</si>
  <si>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</si>
  <si>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</si>
  <si>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</si>
  <si>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</si>
  <si>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</si>
  <si>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</si>
  <si>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</si>
  <si>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</si>
  <si>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</si>
  <si>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</si>
  <si>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</si>
  <si>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</si>
  <si>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</si>
  <si>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</si>
  <si>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</si>
  <si>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</si>
  <si>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</si>
  <si>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</si>
  <si>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</si>
  <si>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</si>
  <si>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</si>
  <si>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</si>
  <si>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</si>
  <si>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</si>
  <si>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</si>
  <si>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</si>
  <si>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</si>
  <si>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</si>
  <si>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</si>
  <si>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</si>
  <si>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</si>
  <si>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</si>
  <si>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</si>
  <si>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</si>
  <si>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</si>
  <si>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</si>
  <si>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</si>
  <si>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</si>
  <si>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</si>
  <si>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</si>
  <si>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</si>
  <si>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</si>
  <si>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</si>
  <si>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</si>
  <si>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</si>
  <si>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</si>
  <si>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</si>
  <si>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</si>
  <si>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</si>
  <si>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</si>
  <si>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</si>
  <si>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</si>
  <si>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</si>
  <si>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</si>
  <si>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</si>
  <si>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</si>
  <si>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</si>
  <si>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</si>
  <si>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</si>
  <si>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</si>
  <si>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</si>
  <si>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</si>
  <si>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</si>
  <si>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</si>
  <si>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</si>
  <si>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</si>
  <si>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</si>
  <si>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</si>
  <si>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</si>
  <si>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</si>
  <si>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</si>
  <si>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</si>
  <si>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</si>
  <si>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</si>
  <si>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</si>
  <si>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</si>
  <si>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</si>
  <si>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</si>
  <si>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</si>
  <si>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</si>
  <si>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</si>
  <si>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</si>
  <si>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</si>
  <si>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</si>
  <si>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</si>
  <si>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</si>
  <si>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</si>
  <si>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</si>
  <si>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</si>
  <si>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</si>
  <si>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</si>
  <si>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</si>
  <si>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</si>
  <si>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</si>
  <si>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</si>
  <si>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</si>
  <si>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</si>
  <si>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</si>
  <si>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</si>
  <si>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</si>
  <si>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</si>
  <si>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</si>
  <si>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</si>
  <si>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</si>
  <si>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</si>
  <si>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</si>
  <si>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</si>
  <si>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</si>
  <si>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</si>
  <si>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</si>
  <si>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</si>
  <si>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</si>
  <si>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</si>
  <si>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</si>
  <si>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</si>
  <si>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</si>
  <si>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</si>
  <si>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</si>
  <si>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</si>
  <si>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</si>
  <si>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</si>
  <si>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</si>
  <si>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</si>
  <si>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</si>
  <si>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</si>
  <si>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</si>
  <si>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</si>
  <si>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</si>
  <si>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</si>
  <si>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</si>
  <si>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</si>
  <si>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</si>
  <si>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</si>
  <si>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</si>
  <si>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</si>
  <si>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</si>
  <si>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</si>
  <si>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</si>
  <si>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</si>
  <si>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</si>
  <si>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</si>
  <si>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</si>
  <si>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</si>
  <si>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</si>
  <si>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</si>
  <si>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</si>
  <si>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</si>
  <si>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</si>
  <si>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</si>
  <si>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</si>
  <si>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</si>
  <si>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</si>
  <si>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</si>
  <si>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</si>
  <si>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</si>
  <si>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</si>
  <si>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</si>
  <si>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</si>
  <si>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</si>
  <si>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</si>
  <si>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</si>
  <si>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</si>
  <si>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</si>
  <si>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</si>
  <si>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</si>
  <si>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</si>
  <si>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</si>
  <si>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</si>
  <si>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</si>
  <si>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</si>
  <si>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</si>
  <si>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</si>
  <si>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</si>
  <si>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</si>
  <si>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</si>
  <si>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</si>
  <si>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</si>
  <si>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</si>
  <si>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</si>
  <si>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</si>
  <si>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</si>
  <si>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</si>
  <si>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</si>
  <si>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</si>
  <si>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</si>
  <si>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</si>
  <si>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</si>
  <si>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</si>
  <si>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</si>
  <si>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</si>
  <si>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</si>
  <si>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</si>
  <si>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</si>
  <si>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</si>
  <si>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</si>
  <si>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</si>
  <si>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</si>
  <si>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</si>
  <si>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</si>
  <si>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</si>
  <si>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</si>
  <si>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</si>
  <si>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</si>
  <si>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</si>
  <si>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</si>
  <si>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</si>
  <si>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</si>
  <si>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</si>
  <si>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</si>
  <si>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</si>
  <si>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</si>
  <si>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</si>
  <si>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</si>
  <si>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</si>
  <si>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</si>
  <si>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</si>
  <si>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</si>
  <si>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</si>
  <si>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</si>
  <si>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</si>
  <si>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</si>
  <si>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</si>
  <si>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</si>
  <si>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</si>
  <si>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</si>
  <si>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</si>
  <si>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</si>
  <si>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</si>
  <si>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</si>
  <si>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</si>
  <si>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</si>
  <si>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</si>
  <si>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</si>
  <si>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</si>
  <si>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</si>
  <si>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</si>
  <si>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</si>
  <si>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</si>
  <si>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</si>
  <si>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</si>
  <si>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</si>
  <si>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</si>
  <si>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</si>
  <si>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</si>
  <si>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</si>
  <si>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</si>
  <si>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</si>
  <si>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</si>
  <si>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</si>
  <si>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</si>
  <si>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</si>
  <si>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</si>
  <si>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</si>
  <si>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</si>
  <si>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</si>
  <si>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</si>
  <si>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</si>
  <si>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</si>
  <si>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</si>
  <si>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</si>
  <si>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</si>
  <si>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</si>
  <si>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</si>
  <si>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</si>
  <si>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</si>
  <si>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</si>
  <si>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</si>
  <si>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</si>
  <si>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</si>
  <si>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</si>
  <si>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</si>
  <si>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</si>
  <si>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</si>
  <si>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</si>
  <si>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</si>
  <si>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</si>
  <si>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</si>
  <si>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</si>
  <si>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</si>
  <si>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</si>
  <si>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</si>
  <si>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</si>
  <si>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</si>
  <si>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</si>
  <si>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</si>
  <si>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</si>
  <si>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</si>
  <si>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</si>
  <si>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</si>
  <si>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</si>
  <si>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</si>
  <si>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</si>
  <si>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</si>
  <si>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</si>
  <si>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</si>
  <si>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</si>
  <si>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</si>
  <si>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</si>
  <si>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</si>
  <si>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</si>
  <si>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</si>
  <si>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</si>
  <si>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</si>
  <si>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</si>
  <si>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</si>
  <si>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</si>
  <si>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</si>
  <si>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</si>
  <si>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</si>
  <si>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</si>
  <si>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</si>
  <si>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</si>
  <si>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</si>
  <si>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</si>
  <si>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</si>
  <si>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</si>
  <si>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</si>
  <si>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</si>
  <si>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</si>
  <si>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</si>
  <si>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</si>
  <si>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</si>
  <si>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</si>
  <si>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</si>
  <si>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</si>
  <si>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</si>
  <si>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</si>
  <si>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</si>
  <si>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</si>
  <si>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</si>
  <si>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</si>
  <si>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</si>
  <si>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</si>
  <si>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</si>
  <si>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</si>
  <si>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</si>
  <si>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</si>
  <si>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</si>
  <si>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</si>
  <si>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</si>
  <si>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</si>
  <si>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</si>
  <si>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</si>
  <si>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</si>
  <si>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</si>
  <si>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</si>
  <si>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</si>
  <si>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</si>
  <si>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</si>
  <si>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</si>
  <si>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</si>
  <si>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</si>
  <si>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</si>
  <si>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</si>
  <si>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</si>
  <si>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</si>
  <si>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</si>
  <si>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</si>
  <si>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</si>
  <si>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</si>
  <si>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</si>
  <si>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</si>
  <si>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</si>
  <si>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</si>
  <si>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</si>
  <si>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</si>
  <si>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</si>
  <si>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</si>
  <si>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</si>
  <si>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</si>
  <si>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</si>
  <si>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</si>
  <si>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</si>
  <si>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</si>
  <si>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</si>
  <si>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</si>
  <si>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</si>
  <si>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</si>
  <si>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</si>
  <si>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</si>
  <si>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</si>
  <si>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</si>
  <si>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</si>
  <si>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</si>
  <si>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</si>
  <si>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</si>
  <si>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</si>
  <si>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</si>
  <si>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</si>
  <si>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</si>
  <si>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</si>
  <si>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</si>
  <si>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</si>
  <si>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</si>
  <si>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</si>
  <si>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</si>
  <si>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</si>
  <si>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</si>
  <si>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</si>
  <si>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</si>
  <si>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</si>
  <si>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</si>
  <si>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</si>
  <si>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</si>
  <si>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</si>
  <si>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</si>
  <si>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</si>
  <si>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</si>
  <si>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</si>
  <si>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</si>
  <si>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</si>
  <si>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</si>
  <si>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</si>
  <si>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</si>
  <si>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</si>
  <si>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</si>
  <si>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</si>
  <si>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</si>
  <si>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</si>
  <si>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</si>
  <si>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</si>
  <si>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</si>
  <si>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</si>
  <si>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</si>
  <si>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</si>
  <si>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</si>
  <si>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</si>
  <si>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</si>
  <si>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</si>
  <si>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</si>
  <si>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</si>
  <si>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</si>
  <si>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</si>
  <si>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</si>
  <si>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</si>
  <si>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</si>
  <si>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</si>
  <si>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</si>
  <si>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</si>
  <si>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</si>
  <si>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</si>
  <si>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</si>
  <si>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</si>
  <si>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</si>
  <si>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</si>
  <si>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</si>
  <si>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</si>
  <si>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</si>
  <si>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</si>
  <si>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</si>
  <si>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</si>
  <si>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</si>
  <si>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</si>
  <si>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</si>
  <si>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</si>
  <si>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</si>
  <si>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</si>
  <si>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</si>
  <si>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</si>
  <si>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</si>
  <si>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</si>
  <si>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</si>
  <si>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</si>
  <si>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</si>
  <si>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</si>
  <si>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</si>
  <si>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</si>
  <si>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</si>
  <si>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</si>
  <si>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</si>
  <si>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</si>
  <si>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</si>
  <si>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</si>
  <si>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</si>
  <si>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</si>
  <si>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</si>
  <si>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</si>
  <si>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</si>
  <si>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</si>
  <si>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</si>
  <si>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</si>
  <si>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</si>
  <si>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</si>
  <si>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</si>
  <si>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</si>
  <si>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</si>
  <si>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</si>
  <si>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</si>
  <si>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</si>
  <si>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</si>
  <si>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</si>
  <si>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</si>
  <si>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</si>
  <si>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</si>
  <si>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</si>
  <si>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</si>
  <si>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</si>
  <si>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</si>
  <si>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</si>
  <si>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</si>
  <si>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</si>
  <si>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</si>
  <si>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</si>
  <si>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</si>
  <si>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</si>
  <si>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</si>
  <si>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</si>
  <si>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</si>
  <si>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</si>
  <si>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</si>
  <si>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</si>
  <si>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</si>
  <si>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</si>
  <si>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</si>
  <si>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</si>
  <si>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</si>
  <si>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</si>
  <si>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</si>
  <si>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</si>
  <si>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</si>
  <si>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</si>
  <si>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</si>
  <si>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</si>
  <si>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</si>
  <si>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</si>
  <si>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</si>
  <si>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</si>
  <si>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</si>
  <si>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</si>
  <si>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</si>
  <si>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</si>
  <si>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</si>
  <si>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</si>
  <si>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</si>
  <si>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</si>
  <si>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</si>
  <si>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</si>
  <si>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</si>
  <si>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</si>
  <si>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</si>
  <si>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</si>
  <si>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</si>
  <si>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</si>
  <si>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</si>
  <si>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</si>
  <si>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</si>
  <si>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</si>
  <si>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</si>
  <si>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</si>
  <si>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</si>
  <si>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</si>
  <si>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</si>
  <si>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</si>
  <si>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</si>
  <si>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</si>
  <si>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</si>
  <si>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</si>
  <si>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</si>
  <si>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</si>
  <si>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</si>
  <si>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</si>
  <si>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</si>
  <si>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</si>
  <si>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</si>
  <si>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</si>
  <si>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</si>
  <si>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</si>
  <si>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</si>
  <si>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</si>
  <si>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</si>
  <si>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</si>
  <si>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</si>
  <si>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</si>
  <si>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</si>
  <si>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</si>
  <si>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</si>
  <si>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</si>
  <si>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</si>
  <si>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</si>
  <si>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</si>
  <si>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</si>
  <si>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</si>
  <si>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</si>
  <si>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</si>
  <si>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</si>
  <si>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</si>
  <si>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</si>
  <si>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</si>
  <si>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</si>
  <si>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</si>
  <si>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</si>
  <si>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</si>
  <si>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</si>
  <si>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</si>
  <si>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</si>
  <si>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</si>
  <si>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</si>
  <si>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</si>
  <si>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</si>
  <si>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</si>
  <si>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</si>
  <si>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</si>
  <si>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</si>
  <si>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</si>
  <si>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</si>
  <si>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</si>
  <si>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</si>
  <si>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</si>
  <si>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</si>
  <si>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</si>
  <si>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</si>
  <si>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</si>
  <si>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</si>
  <si>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</si>
  <si>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</si>
  <si>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</si>
  <si>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</si>
  <si>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</si>
  <si>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</si>
  <si>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</si>
  <si>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</si>
  <si>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</si>
  <si>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</si>
  <si>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</si>
  <si>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</si>
  <si>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</si>
  <si>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</si>
  <si>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</si>
  <si>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</si>
  <si>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</si>
  <si>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</si>
  <si>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</si>
  <si>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</si>
  <si>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</si>
  <si>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</si>
  <si>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</si>
  <si>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</si>
  <si>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</si>
  <si>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</si>
  <si>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</si>
  <si>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</si>
  <si>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</si>
  <si>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</si>
  <si>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</si>
  <si>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</si>
  <si>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</si>
  <si>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</si>
  <si>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</si>
  <si>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</si>
  <si>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</si>
  <si>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</si>
  <si>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</si>
  <si>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</si>
  <si>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</si>
  <si>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</si>
  <si>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</si>
  <si>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</si>
  <si>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</si>
  <si>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</si>
  <si>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</si>
  <si>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</si>
  <si>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</si>
  <si>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</si>
  <si>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</si>
  <si>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</si>
  <si>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</si>
  <si>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</si>
  <si>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</si>
  <si>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</si>
  <si>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</si>
  <si>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</si>
  <si>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</si>
  <si>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</si>
  <si>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</si>
  <si>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</si>
  <si>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</si>
  <si>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</si>
  <si>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</si>
  <si>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</si>
  <si>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</si>
  <si>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</si>
  <si>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</si>
  <si>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</si>
  <si>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</si>
  <si>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</si>
  <si>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</si>
  <si>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</si>
  <si>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</si>
  <si>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</si>
  <si>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</si>
  <si>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</si>
  <si>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</si>
  <si>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</si>
  <si>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</si>
  <si>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</si>
  <si>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</si>
  <si>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</si>
  <si>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</si>
  <si>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</si>
  <si>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</si>
  <si>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</si>
  <si>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</si>
  <si>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</si>
  <si>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</si>
  <si>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</si>
  <si>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</si>
  <si>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</si>
  <si>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</si>
  <si>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</si>
  <si>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</si>
  <si>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</si>
  <si>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</si>
  <si>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</si>
  <si>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</si>
  <si>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</si>
  <si>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</si>
  <si>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</si>
  <si>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</si>
  <si>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</si>
  <si>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</si>
  <si>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</si>
  <si>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</si>
  <si>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</si>
  <si>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</si>
  <si>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</si>
  <si>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</si>
  <si>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</si>
  <si>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</si>
  <si>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</si>
  <si>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</si>
  <si>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</si>
  <si>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</si>
  <si>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</si>
  <si>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</si>
  <si>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</si>
  <si>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</si>
  <si>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</si>
  <si>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</si>
  <si>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</si>
  <si>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</si>
  <si>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</si>
  <si>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</si>
  <si>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</si>
  <si>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</si>
  <si>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</si>
  <si>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</si>
  <si>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</si>
  <si>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</si>
  <si>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</si>
  <si>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</si>
  <si>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</si>
  <si>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</si>
  <si>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</si>
  <si>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</si>
  <si>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</si>
  <si>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</si>
  <si>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</si>
  <si>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</si>
  <si>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</si>
  <si>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</si>
  <si>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</si>
  <si>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</si>
  <si>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</si>
  <si>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</si>
  <si>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</si>
  <si>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</si>
  <si>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</si>
  <si>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</si>
  <si>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</si>
  <si>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</si>
  <si>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</si>
  <si>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</si>
  <si>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</si>
  <si>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</si>
  <si>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</si>
  <si>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</si>
  <si>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</si>
  <si>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</si>
  <si>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</si>
  <si>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</si>
  <si>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</si>
  <si>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</si>
  <si>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</si>
  <si>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</si>
  <si>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</si>
  <si>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</si>
  <si>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</si>
  <si>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</si>
  <si>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</si>
  <si>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</si>
  <si>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</si>
  <si>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</si>
  <si>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</si>
  <si>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</si>
  <si>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</si>
  <si>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</si>
  <si>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</si>
  <si>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</si>
  <si>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</si>
  <si>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</si>
  <si>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</si>
  <si>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</si>
  <si>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</si>
  <si>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</si>
  <si>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</si>
  <si>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</si>
  <si>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</si>
  <si>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</si>
  <si>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</si>
  <si>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</si>
  <si>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</si>
  <si>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</si>
  <si>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</si>
  <si>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</si>
  <si>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</si>
  <si>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</si>
  <si>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</si>
  <si>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</si>
  <si>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</si>
  <si>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</si>
  <si>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</si>
  <si>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</si>
  <si>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</si>
  <si>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</si>
  <si>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</si>
  <si>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</si>
  <si>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</si>
  <si>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</si>
  <si>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</si>
  <si>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</si>
  <si>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</si>
  <si>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</si>
  <si>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</si>
  <si>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</si>
  <si>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</si>
  <si>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</si>
  <si>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</si>
  <si>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</si>
  <si>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</si>
  <si>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</si>
  <si>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</si>
  <si>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</si>
  <si>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</si>
  <si>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</si>
  <si>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</si>
  <si>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</si>
  <si>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</si>
  <si>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</si>
  <si>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</si>
  <si>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</si>
  <si>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</si>
  <si>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</si>
  <si>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</si>
  <si>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</si>
  <si>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</si>
  <si>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</si>
  <si>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</si>
  <si>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</si>
  <si>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</si>
  <si>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</si>
  <si>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</si>
  <si>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</si>
  <si>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</si>
  <si>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</si>
  <si>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</si>
  <si>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</si>
  <si>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</si>
  <si>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</si>
  <si>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</si>
  <si>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</si>
  <si>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</si>
  <si>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</si>
  <si>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</si>
  <si>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</si>
  <si>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</si>
  <si>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</si>
  <si>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</si>
  <si>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</si>
  <si>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</si>
  <si>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</si>
  <si>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</si>
  <si>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</si>
  <si>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</si>
  <si>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</si>
  <si>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</si>
  <si>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</si>
  <si>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</si>
  <si>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</si>
  <si>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</si>
  <si>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</si>
  <si>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</si>
  <si>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</si>
  <si>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</si>
  <si>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</si>
  <si>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</si>
  <si>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</si>
  <si>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</si>
  <si>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</si>
  <si>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</si>
  <si>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</si>
  <si>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</si>
  <si>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</si>
  <si>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</si>
  <si>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</si>
  <si>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</si>
  <si>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</si>
  <si>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</si>
  <si>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</si>
  <si>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</si>
  <si>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</si>
  <si>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</si>
  <si>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</si>
  <si>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</si>
  <si>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</si>
  <si>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</si>
  <si>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</si>
  <si>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</si>
  <si>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</si>
  <si>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</si>
  <si>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</si>
  <si>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</si>
  <si>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</si>
  <si>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</si>
  <si>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</si>
  <si>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</si>
  <si>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</si>
  <si>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</si>
  <si>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</si>
  <si>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</si>
  <si>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</si>
  <si>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</si>
  <si>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</si>
  <si>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</si>
  <si>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</si>
  <si>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</si>
  <si>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</si>
  <si>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</si>
  <si>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</si>
  <si>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</si>
  <si>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</si>
  <si>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</si>
  <si>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</si>
  <si>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</si>
  <si>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</si>
  <si>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</si>
  <si>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</si>
  <si>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</si>
  <si>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</si>
  <si>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</si>
  <si>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</si>
  <si>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</si>
  <si>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</si>
  <si>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</si>
  <si>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</si>
  <si>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</si>
  <si>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</si>
  <si>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</si>
  <si>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</si>
  <si>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</si>
  <si>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</si>
  <si>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</si>
  <si>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</si>
  <si>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</si>
  <si>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</si>
  <si>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</si>
  <si>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</si>
  <si>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</si>
  <si>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</si>
  <si>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</si>
  <si>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</si>
  <si>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</si>
  <si>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</si>
  <si>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</si>
  <si>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</si>
  <si>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</si>
  <si>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</si>
  <si>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</si>
  <si>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</si>
  <si>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</si>
  <si>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</si>
  <si>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</si>
  <si>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</si>
  <si>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</si>
  <si>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</si>
  <si>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</si>
  <si>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</si>
  <si>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</si>
  <si>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</si>
  <si>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</si>
  <si>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</si>
  <si>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</si>
  <si>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</si>
  <si>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</si>
  <si>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</si>
  <si>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</si>
  <si>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</si>
  <si>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</si>
  <si>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</si>
  <si>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</si>
  <si>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</si>
  <si>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</si>
  <si>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</si>
  <si>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</si>
  <si>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</si>
  <si>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</si>
  <si>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</si>
  <si>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</si>
  <si>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</si>
  <si>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</si>
  <si>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</si>
  <si>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</si>
  <si>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</si>
  <si>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</si>
  <si>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</si>
  <si>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</si>
  <si>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</si>
  <si>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</si>
  <si>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</si>
  <si>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</si>
  <si>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</si>
  <si>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</si>
  <si>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</si>
  <si>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</si>
  <si>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</si>
  <si>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</si>
  <si>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</si>
  <si>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</si>
  <si>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</si>
  <si>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</si>
  <si>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</si>
  <si>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</si>
  <si>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</si>
  <si>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</si>
  <si>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</si>
  <si>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</si>
  <si>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</si>
  <si>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</si>
  <si>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</si>
  <si>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</si>
  <si>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</si>
  <si>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</si>
  <si>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</si>
  <si>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</si>
  <si>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</si>
  <si>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</si>
  <si>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</si>
  <si>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</si>
  <si>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</si>
  <si>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</si>
  <si>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</si>
  <si>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</si>
  <si>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</si>
  <si>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</si>
  <si>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</si>
  <si>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</si>
  <si>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</si>
  <si>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</si>
  <si>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</si>
  <si>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</si>
  <si>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</si>
  <si>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</si>
  <si>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</si>
  <si>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</si>
  <si>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</si>
  <si>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</si>
  <si>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</si>
  <si>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</si>
  <si>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</si>
  <si>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</si>
  <si>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</si>
  <si>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</si>
  <si>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</si>
  <si>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</si>
  <si>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</si>
  <si>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</si>
  <si>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</si>
  <si>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</si>
  <si>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</si>
  <si>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</si>
  <si>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</si>
  <si>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</si>
  <si>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</si>
  <si>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</si>
  <si>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</si>
  <si>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</si>
  <si>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</si>
  <si>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</si>
  <si>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</si>
  <si>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</si>
  <si>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</si>
  <si>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</si>
  <si>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</si>
  <si>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</si>
  <si>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</si>
  <si>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</si>
  <si>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</si>
  <si>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</si>
  <si>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</si>
  <si>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</si>
  <si>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</si>
  <si>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</si>
  <si>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</si>
  <si>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</si>
  <si>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</si>
  <si>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</si>
  <si>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</si>
  <si>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</si>
  <si>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</si>
  <si>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</si>
  <si>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</si>
  <si>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</si>
  <si>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</si>
  <si>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</si>
  <si>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</si>
  <si>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</si>
  <si>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</si>
  <si>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</si>
  <si>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</si>
  <si>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</si>
  <si>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</si>
  <si>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</si>
  <si>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</si>
  <si>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</si>
  <si>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</si>
  <si>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</si>
  <si>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</si>
  <si>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</si>
  <si>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</si>
  <si>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</si>
  <si>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</si>
  <si>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</si>
  <si>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</si>
  <si>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</si>
  <si>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</si>
  <si>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</si>
  <si>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</si>
  <si>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</si>
  <si>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</si>
  <si>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</si>
  <si>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</si>
  <si>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</si>
  <si>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</si>
  <si>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</si>
  <si>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</si>
  <si>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</si>
  <si>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</si>
  <si>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</si>
  <si>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</si>
  <si>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</si>
  <si>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</si>
  <si>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</si>
  <si>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</si>
  <si>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</si>
  <si>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</si>
  <si>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</si>
  <si>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</si>
  <si>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</si>
  <si>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</si>
  <si>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</si>
  <si>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</si>
  <si>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</si>
  <si>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</si>
  <si>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</si>
  <si>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</si>
  <si>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</si>
  <si>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</si>
  <si>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</si>
  <si>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</si>
  <si>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</si>
  <si>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</si>
  <si>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</si>
  <si>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</si>
  <si>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</si>
  <si>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</si>
  <si>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</si>
  <si>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</si>
  <si>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</si>
  <si>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</si>
  <si>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</si>
  <si>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</si>
  <si>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</si>
  <si>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</si>
  <si>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</si>
  <si>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</si>
  <si>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</si>
  <si>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</si>
  <si>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</si>
  <si>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</si>
  <si>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</si>
  <si>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</si>
  <si>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</si>
  <si>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</si>
  <si>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</si>
  <si>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</si>
  <si>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</si>
  <si>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</si>
  <si>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</si>
  <si>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</si>
  <si>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</si>
  <si>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</si>
  <si>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</si>
  <si>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</si>
  <si>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</si>
  <si>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</si>
  <si>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</si>
  <si>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</si>
  <si>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</si>
  <si>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</si>
  <si>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</si>
  <si>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</si>
  <si>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</si>
  <si>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</si>
  <si>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</si>
  <si>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</si>
  <si>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</si>
  <si>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</si>
  <si>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</si>
  <si>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</si>
  <si>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</si>
  <si>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</si>
  <si>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</si>
  <si>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</si>
  <si>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</si>
  <si>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</si>
  <si>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</si>
  <si>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</si>
  <si>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</si>
  <si>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</si>
  <si>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</si>
  <si>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</si>
  <si>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</si>
  <si>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</si>
  <si>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</si>
  <si>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</si>
  <si>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</si>
  <si>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</si>
  <si>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</si>
  <si>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</si>
  <si>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</si>
  <si>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</si>
  <si>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</si>
  <si>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</si>
  <si>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</si>
  <si>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</si>
  <si>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</si>
  <si>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</si>
  <si>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</si>
  <si>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</si>
  <si>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</si>
  <si>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</si>
  <si>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</si>
  <si>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</si>
  <si>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</si>
  <si>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</si>
  <si>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</si>
  <si>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</si>
  <si>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</si>
  <si>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</si>
  <si>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</si>
  <si>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</si>
  <si>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</si>
  <si>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</si>
  <si>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</si>
  <si>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</si>
  <si>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</si>
  <si>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</si>
  <si>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</si>
  <si>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</si>
  <si>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</si>
  <si>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</si>
  <si>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</si>
  <si>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</si>
  <si>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</si>
  <si>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</si>
  <si>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</si>
  <si>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</si>
  <si>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</si>
  <si>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</si>
  <si>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</si>
  <si>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</si>
  <si>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</si>
  <si>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</si>
  <si>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</si>
  <si>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</si>
  <si>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</si>
  <si>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</si>
  <si>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</si>
  <si>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</si>
  <si>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</si>
  <si>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</si>
  <si>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</si>
  <si>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</si>
  <si>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</si>
  <si>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</si>
  <si>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</si>
  <si>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</si>
  <si>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</si>
  <si>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</si>
  <si>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</si>
  <si>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</si>
  <si>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</si>
  <si>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</si>
  <si>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</si>
  <si>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</si>
  <si>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</si>
  <si>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</si>
  <si>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</si>
  <si>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</si>
  <si>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</si>
  <si>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</si>
  <si>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</si>
  <si>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</si>
  <si>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</si>
  <si>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</si>
  <si>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</si>
  <si>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</si>
  <si>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</si>
  <si>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</si>
  <si>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</si>
  <si>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</si>
  <si>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</si>
  <si>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</si>
  <si>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</si>
  <si>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</si>
  <si>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</si>
  <si>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</si>
  <si>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</si>
  <si>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</si>
  <si>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</si>
  <si>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</si>
  <si>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</si>
  <si>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</si>
  <si>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</si>
  <si>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</si>
  <si>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</si>
  <si>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</si>
  <si>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</si>
  <si>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</si>
  <si>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</si>
  <si>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</si>
  <si>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</si>
  <si>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</si>
  <si>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</si>
  <si>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</si>
  <si>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</si>
  <si>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</si>
  <si>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</si>
  <si>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</si>
  <si>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</si>
  <si>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</si>
  <si>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</si>
  <si>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</si>
  <si>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</si>
  <si>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</si>
  <si>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</si>
  <si>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</si>
  <si>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</si>
  <si>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</si>
  <si>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</si>
  <si>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</si>
  <si>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</si>
  <si>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</si>
  <si>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</si>
  <si>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</si>
  <si>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</si>
  <si>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</si>
  <si>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</si>
  <si>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</si>
  <si>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</si>
  <si>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</si>
  <si>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</si>
  <si>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</si>
  <si>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</si>
  <si>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</si>
  <si>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</si>
  <si>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</si>
  <si>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</si>
  <si>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</si>
  <si>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</si>
  <si>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</si>
  <si>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</si>
  <si>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</si>
  <si>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</si>
  <si>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</si>
  <si>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</si>
  <si>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</si>
  <si>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</si>
  <si>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</si>
  <si>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</si>
  <si>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</si>
  <si>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</si>
  <si>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</si>
  <si>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</si>
  <si>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</si>
  <si>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</si>
  <si>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</si>
  <si>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</si>
  <si>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</si>
  <si>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</si>
  <si>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</si>
  <si>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</si>
  <si>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</si>
  <si>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</si>
  <si>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</si>
  <si>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</si>
  <si>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</si>
  <si>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</si>
  <si>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</si>
  <si>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</si>
  <si>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</si>
  <si>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</si>
  <si>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</si>
  <si>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</si>
  <si>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</si>
  <si>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</si>
  <si>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</si>
  <si>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</si>
  <si>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</si>
  <si>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</si>
  <si>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</si>
  <si>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</si>
  <si>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</si>
  <si>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</si>
  <si>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</si>
  <si>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</si>
  <si>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</si>
  <si>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</si>
  <si>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</si>
  <si>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</si>
  <si>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</si>
  <si>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</si>
  <si>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</si>
  <si>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</si>
  <si>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</si>
  <si>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</si>
  <si>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</si>
  <si>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</si>
  <si>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</si>
  <si>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</si>
  <si>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</si>
  <si>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</si>
  <si>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</si>
  <si>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</si>
  <si>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</si>
  <si>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</si>
  <si>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</si>
  <si>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</si>
  <si>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</si>
  <si>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</si>
  <si>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</si>
  <si>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</si>
  <si>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</si>
  <si>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</si>
  <si>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</si>
  <si>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</si>
  <si>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</si>
  <si>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</si>
  <si>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</si>
  <si>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</si>
  <si>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</si>
  <si>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</si>
  <si>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</si>
  <si>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</si>
  <si>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</si>
  <si>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</si>
  <si>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</si>
  <si>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</si>
  <si>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</si>
  <si>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</si>
  <si>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</si>
  <si>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</si>
  <si>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</si>
  <si>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</si>
  <si>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</si>
  <si>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</si>
  <si>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</si>
  <si>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</si>
  <si>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</si>
  <si>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</si>
  <si>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</si>
  <si>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</si>
  <si>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</si>
  <si>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</si>
  <si>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</si>
  <si>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</si>
  <si>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</si>
  <si>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</si>
  <si>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</si>
  <si>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</si>
  <si>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</si>
  <si>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</si>
  <si>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</si>
  <si>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</si>
  <si>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</si>
  <si>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</si>
  <si>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</si>
  <si>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</si>
  <si>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</si>
  <si>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</si>
  <si>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</si>
  <si>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</si>
  <si>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</si>
  <si>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</si>
  <si>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</si>
  <si>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</si>
  <si>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</si>
  <si>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</si>
  <si>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</si>
  <si>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</si>
  <si>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</si>
  <si>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</si>
  <si>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</si>
  <si>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</si>
  <si>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</si>
  <si>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</si>
  <si>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</si>
  <si>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</si>
  <si>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</si>
  <si>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</si>
  <si>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</si>
  <si>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</si>
  <si>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</si>
  <si>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</si>
  <si>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</si>
  <si>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</si>
  <si>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</si>
  <si>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</si>
  <si>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</si>
  <si>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</si>
  <si>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</si>
  <si>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</si>
  <si>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</si>
  <si>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</si>
  <si>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</si>
  <si>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</si>
  <si>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</si>
  <si>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</si>
  <si>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</si>
  <si>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</si>
  <si>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</si>
  <si>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</si>
  <si>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</si>
  <si>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</si>
  <si>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</si>
  <si>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</si>
  <si>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</si>
  <si>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</si>
  <si>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</si>
  <si>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</si>
  <si>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</si>
  <si>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</si>
  <si>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</si>
  <si>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</si>
  <si>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</si>
  <si>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</si>
  <si>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</si>
  <si>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</si>
  <si>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</si>
  <si>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</si>
  <si>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</si>
  <si>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</si>
  <si>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</si>
  <si>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</si>
  <si>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</si>
  <si>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</si>
  <si>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</si>
  <si>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</si>
  <si>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</si>
  <si>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</si>
  <si>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</si>
  <si>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</si>
  <si>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</si>
  <si>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</si>
  <si>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</si>
  <si>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</si>
  <si>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</si>
  <si>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</si>
  <si>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</si>
  <si>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</si>
  <si>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</si>
  <si>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</si>
  <si>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</si>
  <si>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</si>
  <si>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</si>
  <si>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</si>
  <si>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</si>
  <si>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</si>
  <si>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</si>
  <si>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</si>
  <si>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</si>
  <si>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</si>
  <si>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</si>
  <si>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</si>
  <si>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</si>
  <si>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</si>
  <si>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</si>
  <si>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</si>
  <si>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</si>
  <si>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</si>
  <si>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</si>
  <si>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</si>
  <si>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</si>
  <si>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</si>
  <si>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</si>
  <si>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</si>
  <si>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</si>
  <si>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</si>
  <si>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</si>
  <si>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</si>
  <si>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</si>
  <si>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</si>
  <si>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</si>
  <si>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</si>
  <si>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</si>
  <si>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</si>
  <si>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</si>
  <si>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</si>
  <si>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</si>
  <si>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</si>
  <si>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</si>
  <si>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</si>
  <si>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</si>
  <si>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</si>
  <si>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</si>
  <si>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</si>
  <si>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</si>
  <si>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</si>
  <si>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</si>
  <si>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</si>
  <si>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</si>
  <si>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</si>
  <si>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</si>
  <si>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</si>
  <si>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</si>
  <si>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</si>
  <si>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</si>
  <si>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</si>
  <si>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</si>
  <si>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</si>
  <si>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</si>
  <si>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</si>
  <si>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</si>
  <si>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</si>
  <si>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</si>
  <si>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</si>
  <si>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</si>
  <si>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</si>
  <si>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</si>
  <si>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</si>
  <si>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</si>
  <si>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</si>
  <si>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</si>
  <si>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</si>
  <si>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</si>
  <si>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</si>
  <si>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</si>
  <si>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</si>
  <si>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</si>
  <si>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</si>
  <si>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</si>
  <si>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</si>
  <si>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</si>
  <si>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</si>
  <si>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</si>
  <si>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</si>
  <si>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</si>
  <si>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</si>
  <si>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</si>
  <si>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</si>
  <si>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</si>
  <si>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</si>
  <si>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</si>
  <si>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</si>
  <si>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</si>
  <si>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</si>
  <si>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</si>
  <si>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</si>
  <si>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</si>
  <si>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</si>
  <si>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</si>
  <si>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</si>
  <si>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</si>
  <si>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</si>
  <si>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</si>
  <si>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</si>
  <si>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</si>
  <si>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</si>
  <si>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</si>
  <si>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</si>
  <si>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</si>
  <si>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</si>
  <si>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</si>
  <si>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</si>
  <si>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</si>
  <si>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</si>
  <si>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</si>
  <si>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</si>
  <si>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</si>
  <si>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</si>
  <si>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</si>
  <si>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</si>
  <si>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</si>
  <si>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</si>
  <si>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</si>
  <si>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</si>
  <si>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</si>
  <si>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</si>
  <si>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</si>
  <si>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</si>
  <si>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</si>
  <si>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</si>
  <si>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</si>
  <si>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</si>
  <si>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</si>
  <si>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</si>
  <si>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</si>
  <si>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</si>
  <si>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</si>
  <si>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</si>
  <si>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</si>
  <si>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</si>
  <si>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</si>
  <si>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</si>
  <si>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</si>
  <si>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</si>
  <si>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</si>
  <si>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</si>
  <si>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</si>
  <si>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</si>
  <si>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</si>
  <si>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</si>
  <si>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</si>
  <si>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</si>
  <si>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</si>
  <si>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</si>
  <si>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</si>
  <si>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</si>
  <si>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</si>
  <si>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</si>
  <si>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</si>
  <si>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</si>
  <si>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</si>
  <si>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</si>
  <si>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</si>
  <si>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</si>
  <si>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</si>
  <si>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</si>
  <si>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</si>
  <si>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</si>
  <si>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</si>
  <si>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</si>
  <si>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</si>
  <si>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</si>
  <si>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</si>
  <si>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</si>
  <si>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</si>
  <si>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</si>
  <si>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</si>
  <si>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</si>
  <si>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</si>
  <si>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</si>
  <si>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</si>
  <si>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</si>
  <si>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</si>
  <si>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</si>
  <si>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</si>
  <si>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</si>
  <si>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</si>
  <si>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</si>
  <si>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</si>
  <si>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</si>
  <si>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</si>
  <si>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</si>
  <si>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</si>
  <si>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</si>
  <si>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</si>
  <si>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</si>
  <si>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</si>
  <si>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</si>
  <si>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</si>
  <si>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</si>
  <si>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</si>
  <si>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</si>
  <si>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</si>
  <si>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</si>
  <si>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</si>
  <si>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</si>
  <si>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</si>
  <si>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</si>
  <si>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</si>
  <si>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</si>
  <si>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</si>
  <si>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</si>
  <si>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</si>
  <si>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</si>
  <si>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</si>
  <si>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</si>
  <si>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</si>
  <si>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</si>
  <si>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</si>
  <si>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</si>
  <si>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</si>
  <si>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</si>
  <si>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</si>
  <si>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</si>
  <si>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</si>
  <si>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</si>
  <si>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</si>
  <si>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</si>
  <si>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</si>
  <si>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</si>
  <si>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</si>
  <si>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</si>
  <si>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</si>
  <si>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</si>
  <si>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</si>
  <si>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</si>
  <si>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</si>
  <si>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</si>
  <si>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</si>
  <si>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</si>
  <si>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</si>
  <si>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</si>
  <si>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</si>
  <si>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</si>
  <si>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</si>
  <si>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</si>
  <si>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</si>
  <si>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</si>
  <si>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</si>
  <si>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</si>
  <si>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</si>
  <si>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</si>
  <si>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</si>
  <si>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</si>
  <si>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</si>
  <si>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</si>
  <si>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</si>
  <si>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</si>
  <si>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</si>
  <si>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</si>
  <si>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</si>
  <si>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</si>
  <si>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</si>
  <si>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</si>
  <si>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</si>
  <si>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</si>
  <si>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</si>
  <si>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</si>
  <si>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</si>
  <si>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</si>
  <si>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</si>
  <si>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</si>
  <si>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</si>
  <si>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</si>
  <si>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</si>
  <si>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</si>
  <si>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</si>
  <si>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</si>
  <si>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</si>
  <si>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</si>
  <si>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</si>
  <si>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</si>
  <si>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</si>
  <si>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</si>
  <si>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</si>
  <si>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</si>
  <si>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</si>
  <si>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</si>
  <si>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</si>
  <si>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</si>
  <si>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</si>
  <si>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</si>
  <si>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</si>
  <si>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</si>
  <si>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</si>
  <si>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</si>
  <si>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</si>
  <si>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</si>
  <si>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</si>
  <si>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</si>
  <si>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</si>
  <si>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</si>
  <si>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</si>
  <si>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</si>
  <si>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</si>
  <si>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</si>
  <si>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</si>
  <si>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</si>
  <si>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</si>
  <si>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</si>
  <si>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</si>
  <si>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</si>
  <si>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</si>
  <si>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</si>
  <si>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</si>
  <si>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</si>
  <si>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</si>
  <si>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</si>
  <si>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</si>
  <si>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</si>
  <si>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</si>
  <si>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</si>
  <si>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</si>
  <si>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</si>
  <si>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</si>
  <si>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</si>
  <si>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</si>
  <si>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</si>
  <si>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</si>
  <si>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</si>
  <si>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</si>
  <si>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</si>
  <si>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</si>
  <si>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</si>
  <si>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</si>
  <si>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</si>
  <si>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</si>
  <si>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</si>
  <si>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</si>
  <si>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</si>
  <si>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</si>
  <si>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</si>
  <si>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</si>
  <si>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</si>
  <si>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</si>
  <si>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</si>
  <si>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</si>
  <si>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</si>
  <si>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</si>
  <si>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</si>
  <si>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</si>
  <si>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</si>
  <si>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</si>
  <si>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</si>
  <si>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</si>
  <si>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</si>
  <si>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</si>
  <si>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</si>
  <si>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</si>
  <si>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</si>
  <si>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</si>
  <si>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</si>
  <si>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</si>
  <si>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</si>
  <si>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</si>
  <si>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</si>
  <si>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</si>
  <si>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</si>
  <si>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</si>
  <si>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</si>
  <si>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</si>
  <si>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</si>
  <si>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</si>
  <si>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</si>
  <si>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</si>
  <si>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</si>
  <si>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</si>
  <si>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</si>
  <si>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</si>
  <si>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</si>
  <si>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</si>
  <si>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</si>
  <si>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</si>
  <si>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</si>
  <si>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</si>
  <si>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</si>
  <si>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</si>
  <si>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</si>
  <si>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</si>
  <si>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</si>
  <si>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</si>
  <si>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</si>
  <si>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</si>
  <si>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</si>
  <si>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</si>
  <si>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</si>
  <si>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</si>
  <si>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</si>
  <si>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</si>
  <si>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</si>
  <si>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</si>
  <si>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</si>
  <si>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</si>
  <si>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</si>
  <si>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</si>
  <si>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</si>
  <si>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</si>
  <si>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</si>
  <si>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</si>
  <si>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</si>
  <si>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</si>
  <si>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</si>
  <si>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</si>
  <si>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</si>
  <si>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</si>
  <si>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</si>
  <si>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</si>
  <si>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</si>
  <si>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</si>
  <si>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</si>
  <si>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</si>
  <si>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</si>
  <si>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</si>
  <si>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</si>
  <si>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</si>
  <si>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</si>
  <si>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</si>
  <si>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</si>
  <si>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</si>
  <si>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</si>
  <si>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</si>
  <si>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</si>
  <si>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</si>
  <si>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</si>
  <si>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</si>
  <si>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</si>
  <si>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</si>
  <si>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</si>
  <si>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</si>
  <si>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</si>
  <si>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</si>
  <si>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</si>
  <si>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</si>
  <si>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</si>
  <si>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</si>
  <si>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</si>
  <si>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</si>
  <si>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</si>
  <si>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</si>
  <si>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</si>
  <si>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</si>
  <si>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</si>
  <si>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</si>
  <si>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</si>
  <si>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</si>
  <si>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</si>
  <si>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</si>
  <si>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</si>
  <si>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</si>
  <si>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</si>
  <si>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</si>
  <si>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</si>
  <si>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</si>
  <si>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</si>
  <si>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</si>
  <si>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</si>
  <si>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</si>
  <si>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</si>
  <si>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</si>
  <si>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</si>
  <si>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</si>
  <si>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</si>
  <si>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</si>
  <si>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</si>
  <si>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</si>
  <si>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</si>
  <si>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</si>
  <si>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</si>
  <si>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</si>
  <si>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</si>
  <si>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</si>
  <si>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</si>
  <si>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</si>
  <si>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</si>
  <si>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</si>
  <si>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</si>
  <si>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</si>
  <si>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</si>
  <si>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</si>
  <si>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</si>
  <si>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</si>
  <si>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</si>
  <si>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</si>
  <si>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</si>
  <si>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</si>
  <si>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</si>
  <si>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</si>
  <si>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</si>
  <si>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</si>
  <si>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</si>
  <si>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</si>
  <si>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</si>
  <si>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</si>
  <si>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</si>
  <si>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</si>
  <si>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</si>
  <si>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</si>
  <si>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</si>
  <si>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</si>
  <si>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</si>
  <si>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</si>
  <si>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</si>
  <si>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</si>
  <si>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</si>
  <si>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</si>
  <si>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</si>
  <si>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</si>
  <si>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</si>
  <si>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</si>
  <si>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</si>
  <si>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</si>
  <si>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</si>
  <si>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</si>
  <si>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</si>
  <si>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</si>
  <si>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</si>
  <si>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</si>
  <si>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</si>
  <si>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</si>
  <si>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</si>
  <si>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</si>
  <si>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</si>
  <si>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</si>
  <si>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</si>
  <si>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</si>
  <si>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</si>
  <si>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</si>
  <si>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</si>
  <si>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</si>
  <si>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</si>
  <si>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</si>
  <si>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</si>
  <si>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</si>
  <si>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</si>
  <si>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</si>
  <si>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</si>
  <si>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</si>
  <si>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</si>
  <si>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</si>
  <si>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</si>
  <si>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</si>
  <si>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</si>
  <si>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</si>
  <si>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</si>
  <si>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</si>
  <si>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</si>
  <si>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</si>
  <si>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</si>
  <si>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</si>
  <si>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</si>
  <si>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</si>
  <si>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</si>
  <si>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</si>
  <si>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</si>
  <si>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</si>
  <si>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</si>
  <si>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</si>
  <si>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</si>
  <si>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</si>
  <si>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</si>
  <si>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</si>
  <si>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</si>
  <si>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</si>
  <si>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</si>
  <si>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</si>
  <si>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</si>
  <si>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</si>
  <si>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</si>
  <si>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</si>
  <si>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</si>
  <si>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</si>
  <si>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</si>
  <si>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</si>
  <si>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</si>
  <si>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</si>
  <si>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</si>
  <si>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</si>
  <si>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</si>
  <si>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</si>
  <si>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</si>
  <si>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</si>
  <si>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</si>
  <si>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</si>
  <si>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</si>
  <si>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</si>
  <si>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</si>
  <si>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</si>
  <si>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</si>
  <si>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</si>
  <si>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</si>
  <si>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</si>
  <si>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</si>
  <si>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</si>
  <si>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</si>
  <si>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</si>
  <si>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</si>
  <si>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</si>
  <si>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</si>
  <si>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</si>
  <si>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</si>
  <si>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</si>
  <si>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</si>
  <si>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</si>
  <si>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</si>
  <si>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</si>
  <si>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</si>
  <si>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</si>
  <si>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</si>
  <si>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</si>
  <si>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</si>
  <si>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</si>
  <si>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</si>
  <si>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</si>
  <si>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</si>
  <si>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</si>
  <si>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</si>
  <si>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</si>
  <si>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</si>
  <si>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</si>
  <si>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</si>
  <si>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</si>
  <si>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</si>
  <si>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</si>
  <si>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</si>
  <si>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</si>
  <si>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</si>
  <si>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</si>
  <si>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</si>
  <si>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</si>
  <si>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</si>
  <si>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</si>
  <si>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</si>
  <si>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</si>
  <si>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</si>
  <si>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</si>
  <si>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</si>
  <si>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</si>
  <si>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</si>
  <si>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</si>
  <si>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</si>
  <si>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</si>
  <si>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</si>
  <si>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</si>
  <si>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</si>
  <si>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</si>
  <si>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</si>
  <si>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</si>
  <si>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</si>
  <si>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</si>
  <si>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</si>
  <si>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</si>
  <si>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</si>
  <si>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</si>
  <si>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</si>
  <si>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</si>
  <si>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</si>
  <si>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</si>
  <si>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</si>
  <si>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</si>
  <si>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</si>
  <si>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</si>
  <si>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</si>
  <si>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</si>
  <si>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</si>
  <si>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</si>
  <si>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</si>
  <si>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</si>
  <si>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</si>
  <si>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</si>
  <si>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</si>
  <si>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</si>
  <si>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</si>
  <si>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</si>
  <si>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</si>
  <si>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</si>
  <si>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</si>
  <si>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</si>
  <si>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</si>
  <si>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</si>
  <si>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</si>
  <si>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</si>
  <si>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</si>
  <si>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</si>
  <si>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</si>
  <si>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</si>
  <si>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</si>
  <si>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</si>
  <si>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</si>
  <si>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</si>
  <si>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</si>
  <si>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</si>
  <si>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</si>
  <si>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</si>
  <si>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</si>
  <si>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</si>
  <si>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</si>
  <si>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</si>
  <si>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</si>
  <si>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</si>
  <si>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</si>
  <si>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</si>
  <si>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</si>
  <si>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</si>
  <si>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</si>
  <si>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</si>
  <si>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</si>
  <si>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</si>
  <si>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</si>
  <si>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</si>
  <si>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</si>
  <si>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</si>
  <si>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</si>
  <si>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</si>
  <si>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</si>
  <si>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</si>
  <si>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</si>
  <si>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</si>
  <si>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</si>
  <si>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</si>
  <si>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</si>
  <si>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</si>
  <si>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</si>
  <si>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</si>
  <si>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</si>
  <si>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</si>
  <si>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</si>
  <si>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</si>
  <si>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</si>
  <si>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</si>
  <si>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</si>
  <si>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</si>
  <si>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</si>
  <si>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</si>
  <si>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</si>
  <si>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</si>
  <si>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</si>
  <si>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</si>
  <si>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</si>
  <si>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</si>
  <si>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</si>
  <si>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</si>
  <si>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</si>
  <si>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</si>
  <si>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</si>
  <si>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</si>
  <si>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</si>
  <si>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</si>
  <si>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</si>
  <si>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</si>
  <si>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</si>
  <si>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</si>
  <si>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</si>
  <si>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</si>
  <si>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</si>
  <si>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</si>
  <si>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</si>
  <si>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</si>
  <si>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</si>
  <si>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</si>
  <si>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</si>
  <si>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</si>
  <si>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</si>
  <si>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</si>
  <si>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</si>
  <si>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</si>
  <si>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</si>
  <si>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</si>
  <si>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</si>
  <si>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</si>
  <si>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</si>
  <si>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</si>
  <si>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</si>
  <si>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</si>
  <si>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</si>
  <si>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</si>
  <si>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</si>
  <si>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</si>
  <si>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</si>
  <si>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</si>
  <si>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</si>
  <si>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</si>
  <si>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</si>
  <si>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</si>
  <si>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</si>
  <si>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</si>
  <si>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</si>
  <si>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</si>
  <si>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</si>
  <si>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</si>
  <si>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</si>
  <si>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</si>
  <si>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</si>
  <si>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</si>
  <si>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</si>
  <si>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</si>
  <si>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</si>
  <si>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</si>
  <si>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</si>
  <si>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</si>
  <si>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</si>
  <si>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</si>
  <si>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</si>
  <si>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</si>
  <si>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</si>
  <si>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</si>
  <si>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</si>
  <si>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</si>
  <si>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</si>
  <si>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</si>
  <si>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</si>
  <si>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</si>
  <si>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</si>
  <si>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</si>
  <si>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</si>
  <si>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</si>
  <si>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</si>
  <si>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</si>
  <si>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</si>
  <si>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</si>
  <si>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</si>
  <si>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</si>
  <si>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</si>
  <si>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</si>
  <si>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</si>
  <si>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</si>
  <si>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</si>
  <si>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</si>
  <si>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</si>
  <si>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</si>
  <si>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</si>
  <si>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</si>
  <si>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</si>
  <si>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</si>
  <si>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</si>
  <si>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</si>
  <si>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</si>
  <si>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</si>
  <si>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</si>
  <si>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</si>
  <si>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</si>
  <si>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</si>
  <si>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</si>
  <si>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</si>
  <si>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</si>
  <si>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</si>
  <si>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</si>
  <si>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</si>
  <si>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</si>
  <si>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</si>
  <si>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</si>
  <si>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</si>
  <si>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</si>
  <si>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</si>
  <si>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</si>
  <si>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</si>
  <si>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</si>
  <si>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</si>
  <si>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</si>
  <si>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</si>
  <si>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</si>
  <si>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</si>
  <si>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</si>
  <si>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</si>
  <si>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</si>
  <si>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</si>
  <si>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</si>
  <si>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</si>
  <si>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</si>
  <si>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</si>
  <si>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</si>
  <si>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</si>
  <si>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</si>
  <si>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</si>
  <si>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</si>
  <si>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</si>
  <si>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</si>
  <si>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</si>
  <si>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</si>
  <si>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</si>
  <si>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</si>
  <si>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</si>
  <si>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</si>
  <si>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</si>
  <si>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</si>
  <si>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</si>
  <si>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</si>
  <si>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</si>
  <si>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</si>
  <si>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</si>
  <si>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</si>
  <si>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</si>
  <si>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</si>
  <si>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</si>
  <si>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</si>
  <si>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</si>
  <si>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</si>
  <si>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</si>
  <si>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</si>
  <si>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</si>
  <si>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</si>
  <si>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</si>
  <si>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</si>
  <si>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</si>
  <si>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</si>
  <si>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</si>
  <si>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</si>
  <si>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</si>
  <si>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</si>
  <si>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</si>
  <si>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</si>
  <si>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</si>
  <si>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</si>
  <si>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</si>
  <si>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</si>
  <si>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</si>
  <si>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</si>
  <si>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</si>
  <si>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</si>
  <si>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</si>
  <si>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</si>
  <si>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</si>
  <si>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</si>
  <si>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</si>
  <si>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</si>
  <si>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</si>
  <si>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</si>
  <si>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</si>
  <si>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</si>
  <si>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</si>
  <si>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</si>
  <si>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</si>
  <si>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</si>
  <si>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</si>
  <si>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</si>
  <si>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</si>
  <si>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</si>
  <si>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</si>
  <si>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</si>
  <si>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</si>
  <si>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</si>
  <si>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</si>
  <si>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</si>
  <si>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</si>
  <si>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</si>
  <si>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</si>
  <si>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</si>
  <si>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</si>
  <si>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</si>
  <si>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</si>
  <si>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</si>
  <si>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</si>
  <si>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</si>
  <si>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</si>
  <si>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</si>
  <si>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</si>
  <si>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</si>
  <si>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</si>
  <si>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</si>
  <si>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</si>
  <si>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</si>
  <si>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</si>
  <si>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</si>
  <si>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</si>
  <si>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</si>
  <si>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</si>
  <si>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</si>
  <si>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</si>
  <si>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</si>
  <si>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</si>
  <si>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</si>
  <si>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</si>
  <si>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</si>
  <si>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</si>
  <si>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</si>
  <si>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</si>
  <si>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</si>
  <si>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</si>
  <si>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</si>
  <si>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</si>
  <si>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</si>
  <si>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</si>
  <si>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</si>
  <si>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</si>
  <si>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</si>
  <si>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</si>
  <si>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</si>
  <si>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</si>
  <si>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</si>
  <si>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</si>
  <si>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</si>
  <si>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</si>
  <si>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</si>
  <si>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</si>
  <si>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</si>
  <si>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</si>
  <si>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</si>
  <si>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</si>
  <si>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</si>
  <si>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</si>
  <si>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</si>
  <si>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</si>
  <si>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</si>
  <si>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</si>
  <si>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</si>
  <si>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</si>
  <si>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</si>
  <si>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</si>
  <si>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</si>
  <si>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</si>
  <si>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</si>
  <si>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</si>
  <si>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</si>
  <si>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</si>
  <si>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</si>
  <si>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</si>
  <si>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</si>
  <si>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</si>
  <si>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</si>
  <si>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</si>
  <si>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</si>
  <si>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</si>
  <si>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</si>
  <si>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</si>
  <si>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</si>
  <si>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</si>
  <si>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</si>
  <si>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</si>
  <si>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</si>
  <si>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</si>
  <si>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</si>
  <si>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</si>
  <si>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</si>
  <si>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</si>
  <si>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</si>
  <si>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</si>
  <si>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</si>
  <si>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</si>
  <si>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</si>
  <si>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</si>
  <si>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</si>
  <si>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</si>
  <si>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</si>
  <si>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</si>
  <si>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</si>
  <si>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</si>
  <si>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</si>
  <si>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</si>
  <si>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</si>
  <si>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</si>
  <si>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</si>
  <si>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</si>
  <si>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</si>
  <si>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</si>
  <si>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</si>
  <si>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</si>
  <si>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</si>
  <si>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</si>
  <si>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</si>
  <si>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</si>
  <si>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</si>
  <si>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</si>
  <si>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</si>
  <si>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</si>
  <si>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</si>
  <si>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</si>
  <si>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</si>
  <si>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</si>
  <si>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</si>
  <si>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</si>
  <si>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</si>
  <si>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</si>
  <si>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</si>
  <si>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</si>
  <si>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</si>
  <si>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</si>
  <si>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</si>
  <si>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</si>
  <si>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</si>
  <si>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</si>
  <si>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</si>
  <si>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</si>
  <si>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</si>
  <si>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</si>
  <si>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</si>
  <si>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</si>
  <si>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</si>
  <si>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</si>
  <si>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</si>
  <si>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</si>
  <si>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</si>
  <si>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</si>
  <si>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</si>
  <si>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</si>
  <si>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</si>
  <si>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</si>
  <si>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</si>
  <si>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</si>
  <si>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</si>
  <si>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</si>
  <si>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</si>
  <si>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</si>
  <si>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</si>
  <si>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</si>
  <si>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</si>
  <si>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</si>
  <si>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</si>
  <si>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</si>
  <si>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</si>
  <si>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</si>
  <si>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</si>
  <si>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</si>
  <si>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</si>
  <si>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</si>
  <si>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</si>
  <si>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</si>
  <si>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</si>
  <si>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</si>
  <si>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</si>
  <si>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</si>
  <si>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</si>
  <si>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</si>
  <si>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</si>
  <si>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</si>
  <si>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</si>
  <si>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</si>
  <si>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</si>
  <si>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</si>
  <si>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</si>
  <si>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</si>
  <si>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</si>
  <si>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</si>
  <si>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</si>
  <si>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</si>
  <si>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</si>
  <si>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</si>
  <si>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</si>
  <si>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</si>
  <si>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</si>
  <si>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</si>
  <si>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</si>
  <si>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</si>
  <si>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</si>
  <si>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</si>
  <si>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</si>
  <si>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</si>
  <si>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</si>
  <si>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</si>
  <si>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</si>
  <si>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</si>
  <si>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</si>
  <si>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</si>
  <si>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</si>
  <si>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</si>
  <si>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</si>
  <si>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</si>
  <si>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</si>
  <si>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</si>
  <si>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</si>
  <si>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</si>
  <si>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</si>
  <si>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</si>
  <si>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</si>
  <si>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</si>
  <si>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</si>
  <si>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</si>
  <si>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</si>
  <si>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</si>
  <si>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</si>
  <si>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</si>
  <si>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</si>
  <si>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</si>
  <si>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</si>
  <si>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</si>
  <si>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</si>
  <si>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</si>
  <si>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</si>
  <si>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</si>
  <si>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</si>
  <si>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</si>
  <si>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</si>
  <si>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</si>
  <si>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</si>
  <si>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</si>
  <si>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</si>
  <si>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</si>
  <si>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</si>
  <si>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</si>
  <si>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</si>
  <si>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</si>
  <si>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</si>
  <si>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</si>
  <si>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</si>
  <si>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</si>
  <si>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</si>
  <si>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</si>
  <si>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</si>
  <si>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</si>
  <si>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</si>
  <si>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</si>
  <si>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</si>
  <si>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</si>
  <si>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</si>
  <si>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</si>
  <si>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</si>
  <si>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</si>
  <si>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</si>
  <si>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</si>
  <si>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</si>
  <si>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</si>
  <si>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</si>
  <si>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</si>
  <si>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</si>
  <si>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</si>
  <si>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</si>
  <si>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</si>
  <si>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</si>
  <si>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</si>
  <si>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</si>
  <si>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</si>
  <si>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</si>
  <si>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</si>
  <si>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</si>
  <si>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</si>
  <si>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</si>
  <si>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</si>
  <si>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</si>
  <si>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</si>
  <si>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</si>
  <si>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</si>
  <si>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</si>
  <si>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</si>
  <si>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</si>
  <si>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</si>
  <si>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</si>
  <si>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</si>
  <si>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</si>
  <si>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</si>
  <si>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</si>
  <si>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</si>
  <si>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</si>
  <si>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</si>
  <si>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</si>
  <si>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</si>
  <si>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</si>
  <si>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</si>
  <si>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</si>
  <si>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</si>
  <si>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</si>
  <si>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</si>
  <si>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</si>
  <si>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</si>
  <si>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</si>
  <si>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</si>
  <si>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</si>
  <si>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</si>
  <si>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</si>
  <si>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</si>
  <si>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</si>
  <si>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</si>
  <si>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</si>
  <si>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</si>
  <si>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</si>
  <si>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</si>
  <si>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</si>
  <si>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</si>
  <si>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</si>
  <si>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</si>
  <si>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</si>
  <si>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</si>
  <si>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</si>
  <si>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</si>
  <si>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</si>
  <si>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</si>
  <si>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</si>
  <si>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</si>
  <si>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</si>
  <si>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</si>
  <si>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</si>
  <si>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</si>
  <si>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</si>
  <si>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</si>
  <si>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</si>
  <si>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</si>
  <si>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</si>
  <si>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</si>
  <si>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</si>
  <si>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</si>
  <si>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</si>
  <si>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</si>
  <si>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</si>
  <si>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</si>
  <si>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</si>
  <si>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</si>
  <si>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</si>
  <si>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</si>
  <si>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</si>
  <si>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</si>
  <si>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</si>
  <si>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</si>
  <si>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</si>
  <si>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</si>
  <si>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</si>
  <si>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</si>
  <si>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</si>
  <si>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</si>
  <si>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</si>
  <si>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</si>
  <si>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</si>
  <si>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</si>
  <si>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</si>
  <si>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</si>
  <si>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</si>
  <si>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</si>
  <si>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</si>
  <si>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</si>
  <si>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</si>
  <si>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</si>
  <si>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</si>
  <si>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</si>
  <si>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</si>
  <si>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</si>
  <si>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</si>
  <si>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</si>
  <si>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</si>
  <si>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</si>
  <si>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</si>
  <si>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</si>
  <si>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</si>
  <si>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</si>
  <si>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</si>
  <si>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</si>
  <si>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</si>
  <si>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</si>
  <si>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</si>
  <si>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</si>
  <si>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</si>
  <si>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</si>
  <si>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</si>
  <si>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</si>
  <si>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</si>
  <si>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</si>
  <si>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</si>
  <si>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</si>
  <si>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</si>
  <si>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</si>
  <si>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</si>
  <si>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</si>
  <si>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</si>
  <si>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</si>
  <si>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</si>
  <si>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</si>
  <si>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</si>
  <si>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</si>
  <si>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</si>
  <si>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</si>
  <si>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</si>
  <si>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</si>
  <si>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</si>
  <si>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</si>
  <si>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</si>
  <si>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</si>
  <si>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</si>
  <si>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</si>
  <si>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</si>
  <si>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</si>
  <si>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</si>
  <si>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</si>
  <si>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</si>
  <si>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</si>
  <si>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</si>
  <si>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</si>
  <si>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</si>
  <si>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</si>
  <si>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</si>
  <si>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</si>
  <si>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</si>
  <si>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</si>
  <si>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</si>
  <si>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</si>
  <si>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</si>
  <si>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</si>
  <si>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</si>
  <si>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</si>
  <si>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</si>
  <si>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</si>
  <si>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</si>
  <si>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</si>
  <si>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</si>
  <si>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</si>
  <si>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</si>
  <si>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</si>
  <si>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</si>
  <si>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</si>
  <si>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</si>
  <si>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</si>
  <si>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</si>
  <si>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</si>
  <si>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</si>
  <si>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</si>
  <si>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</si>
  <si>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</si>
  <si>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</si>
  <si>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</si>
  <si>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</si>
  <si>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</si>
  <si>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</si>
  <si>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</si>
  <si>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</si>
  <si>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</si>
  <si>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</si>
  <si>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</si>
  <si>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</si>
  <si>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</si>
  <si>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</si>
  <si>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</si>
  <si>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</si>
  <si>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</si>
  <si>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</si>
  <si>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</si>
  <si>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</si>
  <si>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</si>
  <si>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</si>
  <si>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</si>
  <si>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</si>
  <si>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</si>
  <si>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</si>
  <si>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</si>
  <si>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</si>
  <si>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</si>
  <si>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</si>
  <si>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</si>
  <si>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</si>
  <si>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</si>
  <si>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</si>
  <si>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</si>
  <si>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</si>
  <si>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</si>
  <si>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</si>
  <si>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</si>
  <si>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</si>
  <si>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</si>
  <si>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</si>
  <si>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</si>
  <si>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</si>
  <si>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</si>
  <si>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</si>
  <si>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</si>
  <si>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</si>
  <si>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</si>
  <si>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</si>
  <si>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</si>
  <si>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</si>
  <si>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</si>
  <si>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</si>
  <si>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</si>
  <si>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</si>
  <si>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</si>
  <si>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</si>
  <si>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</si>
  <si>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</si>
  <si>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</si>
  <si>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</si>
  <si>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</si>
  <si>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</si>
  <si>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</si>
  <si>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</si>
  <si>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</si>
  <si>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</si>
  <si>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</si>
  <si>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</si>
  <si>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</si>
  <si>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</si>
  <si>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</si>
  <si>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</si>
  <si>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</si>
  <si>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</si>
  <si>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</si>
  <si>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</si>
  <si>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</si>
  <si>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</si>
  <si>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</si>
  <si>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</si>
  <si>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</si>
  <si>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</si>
  <si>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</si>
  <si>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</si>
  <si>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</si>
  <si>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</si>
  <si>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</si>
  <si>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</si>
  <si>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</si>
  <si>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</si>
  <si>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</si>
  <si>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</si>
  <si>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</si>
  <si>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</si>
  <si>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</si>
  <si>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</si>
  <si>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</si>
  <si>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</si>
  <si>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</si>
  <si>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</si>
  <si>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</si>
  <si>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</si>
  <si>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</si>
  <si>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</si>
  <si>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</si>
  <si>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</si>
  <si>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</si>
  <si>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</si>
  <si>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</si>
  <si>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</si>
  <si>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</si>
  <si>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</si>
  <si>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</si>
  <si>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</si>
  <si>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</si>
  <si>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</si>
  <si>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</si>
  <si>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</si>
  <si>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</si>
  <si>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</si>
  <si>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</si>
  <si>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</si>
  <si>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</si>
  <si>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</si>
  <si>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</si>
  <si>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</si>
  <si>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</si>
  <si>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</si>
  <si>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</si>
  <si>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</si>
  <si>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</si>
  <si>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</si>
  <si>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</si>
  <si>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</si>
  <si>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</si>
  <si>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</si>
  <si>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</si>
  <si>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</si>
  <si>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</si>
  <si>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</si>
  <si>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</si>
  <si>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</si>
  <si>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</si>
  <si>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</si>
  <si>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</si>
  <si>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</si>
  <si>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</si>
  <si>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</si>
  <si>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</si>
  <si>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</si>
  <si>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</si>
  <si>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</si>
  <si>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</si>
  <si>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</si>
  <si>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</si>
  <si>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</si>
  <si>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</si>
  <si>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</si>
  <si>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</si>
  <si>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</si>
  <si>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</si>
  <si>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</si>
  <si>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</si>
  <si>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</si>
  <si>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</si>
  <si>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</si>
  <si>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</si>
  <si>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</si>
  <si>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</si>
  <si>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</si>
  <si>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</si>
  <si>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</si>
  <si>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</si>
  <si>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</si>
  <si>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</si>
  <si>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</si>
  <si>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</si>
  <si>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</si>
  <si>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</si>
  <si>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</si>
  <si>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</si>
  <si>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</si>
  <si>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</si>
  <si>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</si>
  <si>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</si>
  <si>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</si>
  <si>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</si>
  <si>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</si>
  <si>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</si>
  <si>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</si>
  <si>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</si>
  <si>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</si>
  <si>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</si>
  <si>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</si>
  <si>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</si>
  <si>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</si>
  <si>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</si>
  <si>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</si>
  <si>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</si>
  <si>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</si>
  <si>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</si>
  <si>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</si>
  <si>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</si>
  <si>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</si>
  <si>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</si>
  <si>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</si>
  <si>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</si>
  <si>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</si>
  <si>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</si>
  <si>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</si>
  <si>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</si>
  <si>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</si>
  <si>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</si>
  <si>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</si>
  <si>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</si>
  <si>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</si>
  <si>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</si>
  <si>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</si>
  <si>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</si>
  <si>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</si>
  <si>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</si>
  <si>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</si>
  <si>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</si>
  <si>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</si>
  <si>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</si>
  <si>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</si>
  <si>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</si>
  <si>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</si>
  <si>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</si>
  <si>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</si>
  <si>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</si>
  <si>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</si>
  <si>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</si>
  <si>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</si>
  <si>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</si>
  <si>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</si>
  <si>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</si>
  <si>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</si>
  <si>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</si>
  <si>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</si>
  <si>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</si>
  <si>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</si>
  <si>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</si>
  <si>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</si>
  <si>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</si>
  <si>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</si>
  <si>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</si>
  <si>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</si>
  <si>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</si>
  <si>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</si>
  <si>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</si>
  <si>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</si>
  <si>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</si>
  <si>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</si>
  <si>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</si>
  <si>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</si>
  <si>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</si>
  <si>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</si>
  <si>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</si>
  <si>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</si>
  <si>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</si>
  <si>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</si>
  <si>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</si>
  <si>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</si>
  <si>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</si>
  <si>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</si>
  <si>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</si>
  <si>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</si>
  <si>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</si>
  <si>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</si>
  <si>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</si>
  <si>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</si>
  <si>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</si>
  <si>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</si>
  <si>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</si>
  <si>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</si>
  <si>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</si>
  <si>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</si>
  <si>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</si>
  <si>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</si>
  <si>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</si>
  <si>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</si>
  <si>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</si>
  <si>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</si>
  <si>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</si>
  <si>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</si>
  <si>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</si>
  <si>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</si>
  <si>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</si>
  <si>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</si>
  <si>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</si>
  <si>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</si>
  <si>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</si>
  <si>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</si>
  <si>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</si>
  <si>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</si>
  <si>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</si>
  <si>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</si>
  <si>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</si>
  <si>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</si>
  <si>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</si>
  <si>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</si>
  <si>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</si>
  <si>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</si>
  <si>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</si>
  <si>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</si>
  <si>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</si>
  <si>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</si>
  <si>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</si>
  <si>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</si>
  <si>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</si>
  <si>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</si>
  <si>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</si>
  <si>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</si>
  <si>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</si>
  <si>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</si>
  <si>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</si>
  <si>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</si>
  <si>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</si>
  <si>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</si>
  <si>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</si>
  <si>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</si>
  <si>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</si>
  <si>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</si>
  <si>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</si>
  <si>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</si>
  <si>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</si>
  <si>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</si>
  <si>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</si>
  <si>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</si>
  <si>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</si>
  <si>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</si>
  <si>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</si>
  <si>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</si>
  <si>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</si>
  <si>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</si>
  <si>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</si>
  <si>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</si>
  <si>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</si>
  <si>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</si>
  <si>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</si>
  <si>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</si>
  <si>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</si>
  <si>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</si>
  <si>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</si>
  <si>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</si>
  <si>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</si>
  <si>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</si>
  <si>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</si>
  <si>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</si>
  <si>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</si>
  <si>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</si>
  <si>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</si>
  <si>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</si>
  <si>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</si>
  <si>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</si>
  <si>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</si>
  <si>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</si>
  <si>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</si>
  <si>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</si>
  <si>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</si>
  <si>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</si>
  <si>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</si>
  <si>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</si>
  <si>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</si>
  <si>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</si>
  <si>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</si>
  <si>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</si>
  <si>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</si>
  <si>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</si>
  <si>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</si>
  <si>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</si>
  <si>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</si>
  <si>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</si>
  <si>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</si>
  <si>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</si>
  <si>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</si>
  <si>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</si>
  <si>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</si>
  <si>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</si>
  <si>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</si>
  <si>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</si>
  <si>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</si>
  <si>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</si>
  <si>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</si>
  <si>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</si>
  <si>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</si>
  <si>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</si>
  <si>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</si>
  <si>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</si>
  <si>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</si>
  <si>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</si>
  <si>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</si>
  <si>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</si>
  <si>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</si>
  <si>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</si>
  <si>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</si>
  <si>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</si>
  <si>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</si>
  <si>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</si>
  <si>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</si>
  <si>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</si>
  <si>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</si>
  <si>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</si>
  <si>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</si>
  <si>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</si>
  <si>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</si>
  <si>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</si>
  <si>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</si>
  <si>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</si>
  <si>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</si>
  <si>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</si>
  <si>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</si>
  <si>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</si>
  <si>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</si>
  <si>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</si>
  <si>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</si>
  <si>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</si>
  <si>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</si>
  <si>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</si>
  <si>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</si>
  <si>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</si>
  <si>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</si>
  <si>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</si>
  <si>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</si>
  <si>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</si>
  <si>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</si>
  <si>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</si>
  <si>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</si>
  <si>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</si>
  <si>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</si>
  <si>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</si>
  <si>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</si>
  <si>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</si>
  <si>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</si>
  <si>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</si>
  <si>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</si>
  <si>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</si>
  <si>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</si>
  <si>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</si>
  <si>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</si>
  <si>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</si>
  <si>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</si>
  <si>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</si>
  <si>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</si>
  <si>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</si>
  <si>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</si>
  <si>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</si>
  <si>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</si>
  <si>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</si>
  <si>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</si>
  <si>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</si>
  <si>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</si>
  <si>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</si>
  <si>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</si>
  <si>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</si>
  <si>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</si>
  <si>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</si>
  <si>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</si>
  <si>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</si>
  <si>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</si>
  <si>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</si>
  <si>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</si>
  <si>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</si>
  <si>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</si>
  <si>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</si>
  <si>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</si>
  <si>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</si>
  <si>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</si>
  <si>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</si>
  <si>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</si>
  <si>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</si>
  <si>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</si>
  <si>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</si>
  <si>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</si>
  <si>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</si>
  <si>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</si>
  <si>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</si>
  <si>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</si>
  <si>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</si>
  <si>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</si>
  <si>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</si>
  <si>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</si>
  <si>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</si>
  <si>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</si>
  <si>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</si>
  <si>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</si>
  <si>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</si>
  <si>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</si>
  <si>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</si>
  <si>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</si>
  <si>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</si>
  <si>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</si>
  <si>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</si>
  <si>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</si>
  <si>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</si>
  <si>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</si>
  <si>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</si>
  <si>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</si>
  <si>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</si>
  <si>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</si>
  <si>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</si>
  <si>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</si>
  <si>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</si>
  <si>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</si>
  <si>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</si>
  <si>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</si>
  <si>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</si>
  <si>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</si>
  <si>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</si>
  <si>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</si>
  <si>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</si>
  <si>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</si>
  <si>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</si>
  <si>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</si>
  <si>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</si>
  <si>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</si>
  <si>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</si>
  <si>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</si>
  <si>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</si>
  <si>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</si>
  <si>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</si>
  <si>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</si>
  <si>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</si>
  <si>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</si>
  <si>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</si>
  <si>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</si>
  <si>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</si>
  <si>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</si>
  <si>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</si>
  <si>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</si>
  <si>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</si>
  <si>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</si>
  <si>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</si>
  <si>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</si>
  <si>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</si>
  <si>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</si>
  <si>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</si>
  <si>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</si>
  <si>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</si>
  <si>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</si>
  <si>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</si>
  <si>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</si>
  <si>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</si>
  <si>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</si>
  <si>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</si>
  <si>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</si>
  <si>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</si>
  <si>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</si>
  <si>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</si>
  <si>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</si>
  <si>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</si>
  <si>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</si>
  <si>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</si>
  <si>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</si>
  <si>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</si>
  <si>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</si>
  <si>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</si>
  <si>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</si>
  <si>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</si>
  <si>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</si>
  <si>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</si>
  <si>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</si>
  <si>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</si>
  <si>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</si>
  <si>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</si>
  <si>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</si>
  <si>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</si>
  <si>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</si>
  <si>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</si>
  <si>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</si>
  <si>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</si>
  <si>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</si>
  <si>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</si>
  <si>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</si>
  <si>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</si>
  <si>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</si>
  <si>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</si>
  <si>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</si>
  <si>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</si>
  <si>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</si>
  <si>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</si>
  <si>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</si>
  <si>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</si>
  <si>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</si>
  <si>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</si>
  <si>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</si>
  <si>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</si>
  <si>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</si>
  <si>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</si>
  <si>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</si>
  <si>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</si>
  <si>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</si>
  <si>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</si>
  <si>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</si>
  <si>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</si>
  <si>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</si>
  <si>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</si>
  <si>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</si>
  <si>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</si>
  <si>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</si>
  <si>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</si>
  <si>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</si>
  <si>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</si>
  <si>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</si>
  <si>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</si>
  <si>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</si>
  <si>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</si>
  <si>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</si>
  <si>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</si>
  <si>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</si>
  <si>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</si>
  <si>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</si>
  <si>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</si>
  <si>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</si>
  <si>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</si>
  <si>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</si>
  <si>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</si>
  <si>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</si>
  <si>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</si>
  <si>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</si>
  <si>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</si>
  <si>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</si>
  <si>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</si>
  <si>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</si>
  <si>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</si>
  <si>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</si>
  <si>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</si>
  <si>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</si>
  <si>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</si>
  <si>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</si>
  <si>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</si>
  <si>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</si>
  <si>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</si>
  <si>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</si>
  <si>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</si>
  <si>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</si>
  <si>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</si>
  <si>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</si>
  <si>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</si>
  <si>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</si>
  <si>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</si>
  <si>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</si>
  <si>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</si>
  <si>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</si>
  <si>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</si>
  <si>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</si>
  <si>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</si>
  <si>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</si>
  <si>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</si>
  <si>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</si>
  <si>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</si>
  <si>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</si>
  <si>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</si>
  <si>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</si>
  <si>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</si>
  <si>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</si>
  <si>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</si>
  <si>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</si>
  <si>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</si>
  <si>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</si>
  <si>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</si>
  <si>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</si>
  <si>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</si>
  <si>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</si>
  <si>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</si>
  <si>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</si>
  <si>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</si>
  <si>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</si>
  <si>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</si>
  <si>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</si>
  <si>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</si>
  <si>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</si>
  <si>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</si>
  <si>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</si>
  <si>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</si>
  <si>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</si>
  <si>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</si>
  <si>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</si>
  <si>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</si>
  <si>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</si>
  <si>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</si>
  <si>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</si>
  <si>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</si>
  <si>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</si>
  <si>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</si>
  <si>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</si>
  <si>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</si>
  <si>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</si>
  <si>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</si>
  <si>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</si>
  <si>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</si>
  <si>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</si>
  <si>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</si>
  <si>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</si>
  <si>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</si>
  <si>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</si>
  <si>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</si>
  <si>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</si>
  <si>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</si>
  <si>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</si>
  <si>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</si>
  <si>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</si>
  <si>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</si>
  <si>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</si>
  <si>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</si>
  <si>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</si>
  <si>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</si>
  <si>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</si>
  <si>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</si>
  <si>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</si>
  <si>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</si>
  <si>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</si>
  <si>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</si>
  <si>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</si>
  <si>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</si>
  <si>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</si>
  <si>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</si>
  <si>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</si>
  <si>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</si>
  <si>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</si>
  <si>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</si>
  <si>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</si>
  <si>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</si>
  <si>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</si>
  <si>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</si>
  <si>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</si>
  <si>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</si>
  <si>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</si>
  <si>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</si>
  <si>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</si>
  <si>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</si>
  <si>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</si>
  <si>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</si>
  <si>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</si>
  <si>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</si>
  <si>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</si>
  <si>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</si>
  <si>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</si>
  <si>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</si>
  <si>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</si>
  <si>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</si>
  <si>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</si>
  <si>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</si>
  <si>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</si>
  <si>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</si>
  <si>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</si>
  <si>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</si>
  <si>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</si>
  <si>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</si>
  <si>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</si>
  <si>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</si>
  <si>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</si>
  <si>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</si>
  <si>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</si>
  <si>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</si>
  <si>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</si>
  <si>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</si>
  <si>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</si>
  <si>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</si>
  <si>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</si>
  <si>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</si>
  <si>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</si>
  <si>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</si>
  <si>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</si>
  <si>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</si>
  <si>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</si>
  <si>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</si>
  <si>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</si>
  <si>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</si>
  <si>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</si>
  <si>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</si>
  <si>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</si>
  <si>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</si>
  <si>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</si>
  <si>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</si>
  <si>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</si>
  <si>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</si>
  <si>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</si>
  <si>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</si>
  <si>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</si>
  <si>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</si>
  <si>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</si>
  <si>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</si>
  <si>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</si>
  <si>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</si>
  <si>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</si>
  <si>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</si>
  <si>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</si>
  <si>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</si>
  <si>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</si>
  <si>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</si>
  <si>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</si>
  <si>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</si>
  <si>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</si>
  <si>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</si>
  <si>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</si>
  <si>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</si>
  <si>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</si>
  <si>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</si>
  <si>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</si>
  <si>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</si>
  <si>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</si>
  <si>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</si>
  <si>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</si>
  <si>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</si>
  <si>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</si>
  <si>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</si>
  <si>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</si>
  <si>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</si>
  <si>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</si>
  <si>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</si>
  <si>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</si>
  <si>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</si>
  <si>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</si>
  <si>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</si>
  <si>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</si>
  <si>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</si>
  <si>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</si>
  <si>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</si>
  <si>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</si>
  <si>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</si>
  <si>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</si>
  <si>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</si>
  <si>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</si>
  <si>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</si>
  <si>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</si>
  <si>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</si>
  <si>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</si>
  <si>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</si>
  <si>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</si>
  <si>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</si>
  <si>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</si>
  <si>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</si>
  <si>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</si>
  <si>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</si>
  <si>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</si>
  <si>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</si>
  <si>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</si>
  <si>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</si>
  <si>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</si>
  <si>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</si>
  <si>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</si>
  <si>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</si>
  <si>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</si>
  <si>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</si>
  <si>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</si>
  <si>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</si>
  <si>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</si>
  <si>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</si>
  <si>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</si>
  <si>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</si>
  <si>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</si>
  <si>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</si>
  <si>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</si>
  <si>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</si>
  <si>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</si>
  <si>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</si>
  <si>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</si>
  <si>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</si>
  <si>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</si>
  <si>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</si>
  <si>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</si>
  <si>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</si>
  <si>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</si>
  <si>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</si>
  <si>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</si>
  <si>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</si>
  <si>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</si>
  <si>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</si>
  <si>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</si>
  <si>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</si>
  <si>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</si>
  <si>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</si>
  <si>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</si>
  <si>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</si>
  <si>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</si>
  <si>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</si>
  <si>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</si>
  <si>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</si>
  <si>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</si>
  <si>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</si>
  <si>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</si>
  <si>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</si>
  <si>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</si>
  <si>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</si>
  <si>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</si>
  <si>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</si>
  <si>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</si>
  <si>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</si>
  <si>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</si>
  <si>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</si>
  <si>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</si>
  <si>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</si>
  <si>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</si>
  <si>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</si>
  <si>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</si>
  <si>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</si>
  <si>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</si>
  <si>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</si>
  <si>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</si>
  <si>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</si>
  <si>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</si>
  <si>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</si>
  <si>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</si>
  <si>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</si>
  <si>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</si>
  <si>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</si>
  <si>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</si>
  <si>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</si>
  <si>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</si>
  <si>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</si>
  <si>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</si>
  <si>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</si>
  <si>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</si>
  <si>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</si>
  <si>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</si>
  <si>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</si>
  <si>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</si>
  <si>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</si>
  <si>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</si>
  <si>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</si>
  <si>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</si>
  <si>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</si>
  <si>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</si>
  <si>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</si>
  <si>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</si>
  <si>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</si>
  <si>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</si>
  <si>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</si>
  <si>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</si>
  <si>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</si>
  <si>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</si>
  <si>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</si>
  <si>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</si>
  <si>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</si>
  <si>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</si>
  <si>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</si>
  <si>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</si>
  <si>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</si>
  <si>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</si>
  <si>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</si>
  <si>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</si>
  <si>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</si>
  <si>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</si>
  <si>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</si>
  <si>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</si>
  <si>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</si>
  <si>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</si>
  <si>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</si>
  <si>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</si>
  <si>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</si>
  <si>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</si>
  <si>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</si>
  <si>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</si>
  <si>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</si>
  <si>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</si>
  <si>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</si>
  <si>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</si>
  <si>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</si>
  <si>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</si>
  <si>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</si>
  <si>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</si>
  <si>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</si>
  <si>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</si>
  <si>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</si>
  <si>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</si>
  <si>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</si>
  <si>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</si>
  <si>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</si>
  <si>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</si>
  <si>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</si>
  <si>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</si>
  <si>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</si>
  <si>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</si>
  <si>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</si>
  <si>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</si>
  <si>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</si>
  <si>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</si>
  <si>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</si>
  <si>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</si>
  <si>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</si>
  <si>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</si>
  <si>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</si>
  <si>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</si>
  <si>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</si>
  <si>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</si>
  <si>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</si>
  <si>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</si>
  <si>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</si>
  <si>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</si>
  <si>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</si>
  <si>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</si>
  <si>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</si>
  <si>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</si>
  <si>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</si>
  <si>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</si>
  <si>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</si>
  <si>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</si>
  <si>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</si>
  <si>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</si>
  <si>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</si>
  <si>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</si>
  <si>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</si>
  <si>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</si>
  <si>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</si>
  <si>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</si>
  <si>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</si>
  <si>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</si>
  <si>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</si>
  <si>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</si>
  <si>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</si>
  <si>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</si>
  <si>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</si>
  <si>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</si>
  <si>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</si>
  <si>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</si>
  <si>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</si>
  <si>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</si>
  <si>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</si>
  <si>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</si>
  <si>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</si>
  <si>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</si>
  <si>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</si>
  <si>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</si>
  <si>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</si>
  <si>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</si>
  <si>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</si>
  <si>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</si>
  <si>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</si>
  <si>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</si>
  <si>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</si>
  <si>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</si>
  <si>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</si>
  <si>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</si>
  <si>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</si>
  <si>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</si>
  <si>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</si>
  <si>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</si>
  <si>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</si>
  <si>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</si>
  <si>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</si>
  <si>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</si>
  <si>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</si>
  <si>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</si>
  <si>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</si>
  <si>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</si>
  <si>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</si>
  <si>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</si>
  <si>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</si>
  <si>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</si>
  <si>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</si>
  <si>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</si>
  <si>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</si>
  <si>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</si>
  <si>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</si>
  <si>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</si>
  <si>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</si>
  <si>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</si>
  <si>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</si>
  <si>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</si>
  <si>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</si>
  <si>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</si>
  <si>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</si>
  <si>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</si>
  <si>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</si>
  <si>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</si>
  <si>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</si>
  <si>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</si>
  <si>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</si>
  <si>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</si>
  <si>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</si>
  <si>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</si>
  <si>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</si>
  <si>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</si>
  <si>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</si>
  <si>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</si>
  <si>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</si>
  <si>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</si>
  <si>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</si>
  <si>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</si>
  <si>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</si>
  <si>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</si>
  <si>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</si>
  <si>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</si>
  <si>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</si>
  <si>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</si>
  <si>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</si>
  <si>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</si>
  <si>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</si>
  <si>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</si>
  <si>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</si>
  <si>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</si>
  <si>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</si>
  <si>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</si>
  <si>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</si>
  <si>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</si>
  <si>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</si>
  <si>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</si>
  <si>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</si>
  <si>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</si>
  <si>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</si>
  <si>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</si>
  <si>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</si>
  <si>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</si>
  <si>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</si>
  <si>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</si>
  <si>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</si>
  <si>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</si>
  <si>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</si>
  <si>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</si>
  <si>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</si>
  <si>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</si>
  <si>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</si>
  <si>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</si>
  <si>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</si>
  <si>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</si>
  <si>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</si>
  <si>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</si>
  <si>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</si>
  <si>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</si>
  <si>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</si>
  <si>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</si>
  <si>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</si>
  <si>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</si>
  <si>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</si>
  <si>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</si>
  <si>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</si>
  <si>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</si>
  <si>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</si>
  <si>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</si>
  <si>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</si>
  <si>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</si>
  <si>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</si>
  <si>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</si>
  <si>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</si>
  <si>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</si>
  <si>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</si>
  <si>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</si>
  <si>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</si>
  <si>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</si>
  <si>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</si>
  <si>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</si>
  <si>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</si>
  <si>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</si>
  <si>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</si>
  <si>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</si>
  <si>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</si>
  <si>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</si>
  <si>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</si>
  <si>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</si>
  <si>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</si>
  <si>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</si>
  <si>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</si>
  <si>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</si>
  <si>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</si>
  <si>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</si>
  <si>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</si>
  <si>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</si>
  <si>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</si>
  <si>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</si>
  <si>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</si>
  <si>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</si>
  <si>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</si>
  <si>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</si>
  <si>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</si>
  <si>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</si>
  <si>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</si>
  <si>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</si>
  <si>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</si>
  <si>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</si>
  <si>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</si>
  <si>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</si>
  <si>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</si>
  <si>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</si>
  <si>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</si>
  <si>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</si>
  <si>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</si>
  <si>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</si>
  <si>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</si>
  <si>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</si>
  <si>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</si>
  <si>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</si>
  <si>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</si>
  <si>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</si>
  <si>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</si>
  <si>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</si>
  <si>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</si>
  <si>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</si>
  <si>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</si>
  <si>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</si>
  <si>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</si>
  <si>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</si>
  <si>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</si>
  <si>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</si>
  <si>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</si>
  <si>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</si>
  <si>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</si>
  <si>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</si>
  <si>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</si>
  <si>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</si>
  <si>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</si>
  <si>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</si>
  <si>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</si>
  <si>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</si>
  <si>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</si>
  <si>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</si>
  <si>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</si>
  <si>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</si>
  <si>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</si>
  <si>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</si>
  <si>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</si>
  <si>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</si>
  <si>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</si>
  <si>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</si>
  <si>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</si>
  <si>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</si>
  <si>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</si>
  <si>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</si>
  <si>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</si>
  <si>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</si>
  <si>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</si>
  <si>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</si>
  <si>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</si>
  <si>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</si>
  <si>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</si>
  <si>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</si>
  <si>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</si>
  <si>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</si>
  <si>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</si>
  <si>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</si>
  <si>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</si>
  <si>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</si>
  <si>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</si>
  <si>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</si>
  <si>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</si>
  <si>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</si>
  <si>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</si>
  <si>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</si>
  <si>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</si>
  <si>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</si>
  <si>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</si>
  <si>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</si>
  <si>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</si>
  <si>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</si>
  <si>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</si>
  <si>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</si>
  <si>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</si>
  <si>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</si>
  <si>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</si>
  <si>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</si>
  <si>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</si>
  <si>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</si>
  <si>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</si>
  <si>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</si>
  <si>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</si>
  <si>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</si>
  <si>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</si>
  <si>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</si>
  <si>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</si>
  <si>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</si>
  <si>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</si>
  <si>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</si>
  <si>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</si>
  <si>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</si>
  <si>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</si>
  <si>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</si>
  <si>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</si>
  <si>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</si>
  <si>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</si>
  <si>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</si>
  <si>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</si>
  <si>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</si>
  <si>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</si>
  <si>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</si>
  <si>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</si>
  <si>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</si>
  <si>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</si>
  <si>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</si>
  <si>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</si>
  <si>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</si>
  <si>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</si>
  <si>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</si>
  <si>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</si>
  <si>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</si>
  <si>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</si>
  <si>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</si>
  <si>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</si>
  <si>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</si>
  <si>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</si>
  <si>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</si>
  <si>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</si>
  <si>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</si>
  <si>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</si>
  <si>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</si>
  <si>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</si>
  <si>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</si>
  <si>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</si>
  <si>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</si>
  <si>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</si>
  <si>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</si>
  <si>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</si>
  <si>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</si>
  <si>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</si>
  <si>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</si>
  <si>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</si>
  <si>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</si>
  <si>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</si>
  <si>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</si>
  <si>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</si>
  <si>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</si>
  <si>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</si>
  <si>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</si>
  <si>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</si>
  <si>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</si>
  <si>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</si>
  <si>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</si>
  <si>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</si>
  <si>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</si>
  <si>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</si>
  <si>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</si>
  <si>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</si>
  <si>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</si>
  <si>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</si>
  <si>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</si>
  <si>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</si>
  <si>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</si>
  <si>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</si>
  <si>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</si>
  <si>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</si>
  <si>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</si>
  <si>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</si>
  <si>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</si>
  <si>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</si>
  <si>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</si>
  <si>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</si>
  <si>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</si>
  <si>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</si>
  <si>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</si>
  <si>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</si>
  <si>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</si>
  <si>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</si>
  <si>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</si>
  <si>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</si>
  <si>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</si>
  <si>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</si>
  <si>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</si>
  <si>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</si>
  <si>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</si>
  <si>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</si>
  <si>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</si>
  <si>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</si>
  <si>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</si>
  <si>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</si>
  <si>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</si>
  <si>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</si>
  <si>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</si>
  <si>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</si>
  <si>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</si>
  <si>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</si>
  <si>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</si>
  <si>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</si>
  <si>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</si>
  <si>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</si>
  <si>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</si>
  <si>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</si>
  <si>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</si>
  <si>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</si>
  <si>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</si>
  <si>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</si>
  <si>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</si>
  <si>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</si>
  <si>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</si>
  <si>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</si>
  <si>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</si>
  <si>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</si>
  <si>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</si>
  <si>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</si>
  <si>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</si>
  <si>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</si>
  <si>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</si>
  <si>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</si>
  <si>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</si>
  <si>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</si>
  <si>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</si>
  <si>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</si>
  <si>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</si>
  <si>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</si>
  <si>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</si>
  <si>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</si>
  <si>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</si>
  <si>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</si>
  <si>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</si>
  <si>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</si>
  <si>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</si>
  <si>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</si>
  <si>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</si>
  <si>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</si>
  <si>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</si>
  <si>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</si>
  <si>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</si>
  <si>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</si>
  <si>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</si>
  <si>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</si>
  <si>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</si>
  <si>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</si>
  <si>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</si>
  <si>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</si>
  <si>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</si>
  <si>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</si>
  <si>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</si>
  <si>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</si>
  <si>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</si>
  <si>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</si>
  <si>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</si>
  <si>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</si>
  <si>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</si>
  <si>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</si>
  <si>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</si>
  <si>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</si>
  <si>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</si>
  <si>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</si>
  <si>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</si>
  <si>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</si>
  <si>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</si>
  <si>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</si>
  <si>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</si>
  <si>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</si>
  <si>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</si>
  <si>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</si>
  <si>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</si>
  <si>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</si>
  <si>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</si>
  <si>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</si>
  <si>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</si>
  <si>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</si>
  <si>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</si>
  <si>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</si>
  <si>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</si>
  <si>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</si>
  <si>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</si>
  <si>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</si>
  <si>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</si>
  <si>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</si>
  <si>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</si>
  <si>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</si>
  <si>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</si>
  <si>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</si>
  <si>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</si>
  <si>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</si>
  <si>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</si>
  <si>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</si>
  <si>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</si>
  <si>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</si>
  <si>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</si>
  <si>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</si>
  <si>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</si>
  <si>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</si>
  <si>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</si>
  <si>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</si>
  <si>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</si>
  <si>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</si>
  <si>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</si>
  <si>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</si>
  <si>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</si>
  <si>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</si>
  <si>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</si>
  <si>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</si>
  <si>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</si>
  <si>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</si>
  <si>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</si>
  <si>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</si>
  <si>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</si>
  <si>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</si>
  <si>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</si>
  <si>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</si>
  <si>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</si>
  <si>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</si>
  <si>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</si>
  <si>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</si>
  <si>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</si>
  <si>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</si>
  <si>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</si>
  <si>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</si>
  <si>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</si>
  <si>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</si>
  <si>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</si>
  <si>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</si>
  <si>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</si>
  <si>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</si>
  <si>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</si>
  <si>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</si>
  <si>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</si>
  <si>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</si>
  <si>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</si>
  <si>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</si>
  <si>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</si>
  <si>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</si>
  <si>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</si>
  <si>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</si>
  <si>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</si>
  <si>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</si>
  <si>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</si>
  <si>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</si>
  <si>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</si>
  <si>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</si>
  <si>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</si>
  <si>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</si>
  <si>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</si>
  <si>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</si>
  <si>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</si>
  <si>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</si>
  <si>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</si>
  <si>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</si>
  <si>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</si>
  <si>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</si>
  <si>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</si>
  <si>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</si>
  <si>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</si>
  <si>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</si>
  <si>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</si>
  <si>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</si>
  <si>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</si>
  <si>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</si>
  <si>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</si>
  <si>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</si>
  <si>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</si>
  <si>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</si>
  <si>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</si>
  <si>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</si>
  <si>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</si>
  <si>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</si>
  <si>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</si>
  <si>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</si>
  <si>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</si>
  <si>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</si>
  <si>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</si>
  <si>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</si>
  <si>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</si>
  <si>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</si>
  <si>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</si>
  <si>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</si>
  <si>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</si>
  <si>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</si>
  <si>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</si>
  <si>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</si>
  <si>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</si>
  <si>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</si>
  <si>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</si>
  <si>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</si>
  <si>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</si>
  <si>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</si>
  <si>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</si>
  <si>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</si>
  <si>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</si>
  <si>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</si>
  <si>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</si>
  <si>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</si>
  <si>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</si>
  <si>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</si>
  <si>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</si>
  <si>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</si>
  <si>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</si>
  <si>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</si>
  <si>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</si>
  <si>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</si>
  <si>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</si>
  <si>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</si>
  <si>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</si>
  <si>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</si>
  <si>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</si>
  <si>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</si>
  <si>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</si>
  <si>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</si>
  <si>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</si>
  <si>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</si>
  <si>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</si>
  <si>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</si>
  <si>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</si>
  <si>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</si>
  <si>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</si>
  <si>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</si>
  <si>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</si>
  <si>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</si>
  <si>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</si>
  <si>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</si>
  <si>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</si>
  <si>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</si>
  <si>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</si>
  <si>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</si>
  <si>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</si>
  <si>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</si>
  <si>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</si>
  <si>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</si>
  <si>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</si>
  <si>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</si>
  <si>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</si>
  <si>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</si>
  <si>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</si>
  <si>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</si>
  <si>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</si>
  <si>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</si>
  <si>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</si>
  <si>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</si>
  <si>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</si>
  <si>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</si>
  <si>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</si>
  <si>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</si>
  <si>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</si>
  <si>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</si>
  <si>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</si>
  <si>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</si>
  <si>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</si>
  <si>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</si>
  <si>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</si>
  <si>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</si>
  <si>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</si>
  <si>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</si>
  <si>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</si>
  <si>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</si>
  <si>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</si>
  <si>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</si>
  <si>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</si>
  <si>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</si>
  <si>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</si>
  <si>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</si>
  <si>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</si>
  <si>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</si>
  <si>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</si>
  <si>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</si>
  <si>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</si>
  <si>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</si>
  <si>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</si>
  <si>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</si>
  <si>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</si>
  <si>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</si>
  <si>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</si>
  <si>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</si>
  <si>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</si>
  <si>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</si>
  <si>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</si>
  <si>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</si>
  <si>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</si>
  <si>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</si>
  <si>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</si>
  <si>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</si>
  <si>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</si>
  <si>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</si>
  <si>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</si>
  <si>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</si>
  <si>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</si>
  <si>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</si>
  <si>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</si>
  <si>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</si>
  <si>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</si>
  <si>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</si>
  <si>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</si>
  <si>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</si>
  <si>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</si>
  <si>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</si>
  <si>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</si>
  <si>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</si>
  <si>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</si>
  <si>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</si>
  <si>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</si>
  <si>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</si>
  <si>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</si>
  <si>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</si>
  <si>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</si>
  <si>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</si>
  <si>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</si>
  <si>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</si>
  <si>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</si>
  <si>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</si>
  <si>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</si>
  <si>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</si>
  <si>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</si>
  <si>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</si>
  <si>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</si>
  <si>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</si>
  <si>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</si>
  <si>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</si>
  <si>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</si>
  <si>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</si>
  <si>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</si>
  <si>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</si>
  <si>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</si>
  <si>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</si>
  <si>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</si>
  <si>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</si>
  <si>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</si>
  <si>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</si>
  <si>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</si>
  <si>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</si>
  <si>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</si>
  <si>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</si>
  <si>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</si>
  <si>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</si>
  <si>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</si>
  <si>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</si>
  <si>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</si>
  <si>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</si>
  <si>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</si>
  <si>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</si>
  <si>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</si>
  <si>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</si>
  <si>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</si>
  <si>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</si>
  <si>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</si>
  <si>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</si>
  <si>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</si>
  <si>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</si>
  <si>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</si>
  <si>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</si>
  <si>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</si>
  <si>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</si>
  <si>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</si>
  <si>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</si>
  <si>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</si>
  <si>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</si>
  <si>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</si>
  <si>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</si>
  <si>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</si>
  <si>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</si>
  <si>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</si>
  <si>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</si>
  <si>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</si>
  <si>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</si>
  <si>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</si>
  <si>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</si>
  <si>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</si>
  <si>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</si>
  <si>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</si>
  <si>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</si>
  <si>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</si>
  <si>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</si>
  <si>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</si>
  <si>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</si>
  <si>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</si>
  <si>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</si>
  <si>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</si>
  <si>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</si>
  <si>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</si>
  <si>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</si>
  <si>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</si>
  <si>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</si>
  <si>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</si>
  <si>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</si>
  <si>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</si>
  <si>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</si>
  <si>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</si>
  <si>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</si>
  <si>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</si>
  <si>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</si>
  <si>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</si>
  <si>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</si>
  <si>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</si>
  <si>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</si>
  <si>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</si>
  <si>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</si>
  <si>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</si>
  <si>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</si>
  <si>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</si>
  <si>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</si>
  <si>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</si>
  <si>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</si>
  <si>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</si>
  <si>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</si>
  <si>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</si>
  <si>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</si>
  <si>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</si>
  <si>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</si>
  <si>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</si>
  <si>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</si>
  <si>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</si>
  <si>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</si>
  <si>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</si>
  <si>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</si>
  <si>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</si>
  <si>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</si>
  <si>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</si>
  <si>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</si>
  <si>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</si>
  <si>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</si>
  <si>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</si>
  <si>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</si>
  <si>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</si>
  <si>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</si>
  <si>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</si>
  <si>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</si>
  <si>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</si>
  <si>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</si>
  <si>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</si>
  <si>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</si>
  <si>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</si>
  <si>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</si>
  <si>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</si>
  <si>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</si>
  <si>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</si>
  <si>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</si>
  <si>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</si>
  <si>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</si>
  <si>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</si>
  <si>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</si>
  <si>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</si>
  <si>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</si>
  <si>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</si>
  <si>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</si>
  <si>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</si>
  <si>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</si>
  <si>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</si>
  <si>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</si>
  <si>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</si>
  <si>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</si>
  <si>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</si>
  <si>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</si>
  <si>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</si>
  <si>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</si>
  <si>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</si>
  <si>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</si>
  <si>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</si>
  <si>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</si>
  <si>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</si>
  <si>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</si>
  <si>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</si>
  <si>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</si>
  <si>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</si>
  <si>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</si>
  <si>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</si>
  <si>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</si>
  <si>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</si>
  <si>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</si>
  <si>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</si>
  <si>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</si>
  <si>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</si>
  <si>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</si>
  <si>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</si>
  <si>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</si>
  <si>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</si>
  <si>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</si>
  <si>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</si>
  <si>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</si>
  <si>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</si>
  <si>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</si>
  <si>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</si>
  <si>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</si>
  <si>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</si>
  <si>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</si>
  <si>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</si>
  <si>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</si>
  <si>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</si>
  <si>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</si>
  <si>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</si>
  <si>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</si>
  <si>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</si>
  <si>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</si>
  <si>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</si>
  <si>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</si>
  <si>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</si>
  <si>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</si>
  <si>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</si>
  <si>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</si>
  <si>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</si>
  <si>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</si>
  <si>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</si>
  <si>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</si>
  <si>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</si>
  <si>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</si>
  <si>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</si>
  <si>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</si>
  <si>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</si>
  <si>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</si>
  <si>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</si>
  <si>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</si>
  <si>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</si>
  <si>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</si>
  <si>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</si>
  <si>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</si>
  <si>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</si>
  <si>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</si>
  <si>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</si>
  <si>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</si>
  <si>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</si>
  <si>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</si>
  <si>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</si>
  <si>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</si>
  <si>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</si>
  <si>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</si>
  <si>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</si>
  <si>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</si>
  <si>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</si>
  <si>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</si>
  <si>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</si>
  <si>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</si>
  <si>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</si>
  <si>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</si>
  <si>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</si>
  <si>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</si>
  <si>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</si>
  <si>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</si>
  <si>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</si>
  <si>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</si>
  <si>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</si>
  <si>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</si>
  <si>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</si>
  <si>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</si>
  <si>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</si>
  <si>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</si>
  <si>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</si>
  <si>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</si>
  <si>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</si>
  <si>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</si>
  <si>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</si>
  <si>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</si>
  <si>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</si>
  <si>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</si>
  <si>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</si>
  <si>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</si>
  <si>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</si>
  <si>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</si>
  <si>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</si>
  <si>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</si>
  <si>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</si>
  <si>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</si>
  <si>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</si>
  <si>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</si>
  <si>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</si>
  <si>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</si>
  <si>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</si>
  <si>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</si>
  <si>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</si>
  <si>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</si>
  <si>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</si>
  <si>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</si>
  <si>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</si>
  <si>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</si>
  <si>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</si>
  <si>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</si>
  <si>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</si>
  <si>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</si>
  <si>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</si>
  <si>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</si>
  <si>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</si>
  <si>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</si>
  <si>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</si>
  <si>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</si>
  <si>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</si>
  <si>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</si>
  <si>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</si>
  <si>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</si>
  <si>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</si>
  <si>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</si>
  <si>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</si>
  <si>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</si>
  <si>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</si>
  <si>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</si>
  <si>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</si>
  <si>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</si>
  <si>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</si>
  <si>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</si>
  <si>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</si>
  <si>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</si>
  <si>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</si>
  <si>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</si>
  <si>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</si>
  <si>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</si>
  <si>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</si>
  <si>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</si>
  <si>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</si>
  <si>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</si>
  <si>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</si>
  <si>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</si>
  <si>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</si>
  <si>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</si>
  <si>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</si>
  <si>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</si>
  <si>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</si>
  <si>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</si>
  <si>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</si>
  <si>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</si>
  <si>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</si>
  <si>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</si>
  <si>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</si>
  <si>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</si>
  <si>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</si>
  <si>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</si>
  <si>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</si>
  <si>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</si>
  <si>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</si>
  <si>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</si>
  <si>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</si>
  <si>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</si>
  <si>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</si>
  <si>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</si>
  <si>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</si>
  <si>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</si>
  <si>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</si>
  <si>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</si>
  <si>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</si>
  <si>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</si>
  <si>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</si>
  <si>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</si>
  <si>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</si>
  <si>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</si>
  <si>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</si>
  <si>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</si>
  <si>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</si>
  <si>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</si>
  <si>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</si>
  <si>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</si>
  <si>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</si>
  <si>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</si>
  <si>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</si>
  <si>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</si>
  <si>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</si>
  <si>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</si>
  <si>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</si>
  <si>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</si>
  <si>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</si>
  <si>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</si>
  <si>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</si>
  <si>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</si>
  <si>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</si>
  <si>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</si>
  <si>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</si>
  <si>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</si>
  <si>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</si>
  <si>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</si>
  <si>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</si>
  <si>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</si>
  <si>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</si>
  <si>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</si>
  <si>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</si>
  <si>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</si>
  <si>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</si>
  <si>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</si>
  <si>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</si>
  <si>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</si>
  <si>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</si>
  <si>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</si>
  <si>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</si>
  <si>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</si>
  <si>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</si>
  <si>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</si>
  <si>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</si>
  <si>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</si>
  <si>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</si>
  <si>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</si>
  <si>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</si>
  <si>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</si>
  <si>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</si>
  <si>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</si>
  <si>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</si>
  <si>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</si>
  <si>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</si>
  <si>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</si>
  <si>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</si>
  <si>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</si>
  <si>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</si>
  <si>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</si>
  <si>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</si>
  <si>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</si>
  <si>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</si>
  <si>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</si>
  <si>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</si>
  <si>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</si>
  <si>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</si>
  <si>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</si>
  <si>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</si>
  <si>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</si>
  <si>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</si>
  <si>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</si>
  <si>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</si>
  <si>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</si>
  <si>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</si>
  <si>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</si>
  <si>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</si>
  <si>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</si>
  <si>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</si>
  <si>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</si>
  <si>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</si>
  <si>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</si>
  <si>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</si>
  <si>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</si>
  <si>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</si>
  <si>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</si>
  <si>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</si>
  <si>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</si>
  <si>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</si>
  <si>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</si>
  <si>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</si>
  <si>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</si>
  <si>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</si>
  <si>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</si>
  <si>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</si>
  <si>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</si>
  <si>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</si>
  <si>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</si>
  <si>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</si>
  <si>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</si>
  <si>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</si>
  <si>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</si>
  <si>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</si>
  <si>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</si>
  <si>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</si>
  <si>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</si>
  <si>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</si>
  <si>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</si>
  <si>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</si>
  <si>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</si>
  <si>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</si>
  <si>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</si>
  <si>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</si>
  <si>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</si>
  <si>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</si>
  <si>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</si>
  <si>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</si>
  <si>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</si>
  <si>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</si>
  <si>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</si>
  <si>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</si>
  <si>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</si>
  <si>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</si>
  <si>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</si>
  <si>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</si>
  <si>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</si>
  <si>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</si>
  <si>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</si>
  <si>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</si>
  <si>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</si>
  <si>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</si>
  <si>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</si>
  <si>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</si>
  <si>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</si>
  <si>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</si>
  <si>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</si>
  <si>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</si>
  <si>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</si>
  <si>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</si>
  <si>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</si>
  <si>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</si>
  <si>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</si>
  <si>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</si>
  <si>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</si>
  <si>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</si>
  <si>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</si>
  <si>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</si>
  <si>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</si>
  <si>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</si>
  <si>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</si>
  <si>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</si>
  <si>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</si>
  <si>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</si>
  <si>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</si>
  <si>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</si>
  <si>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</si>
  <si>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</si>
  <si>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</si>
  <si>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</si>
  <si>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</si>
  <si>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</si>
  <si>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</si>
  <si>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</si>
  <si>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</si>
  <si>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</si>
  <si>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</si>
  <si>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</si>
  <si>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</si>
  <si>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</si>
  <si>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</si>
  <si>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</si>
  <si>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</si>
  <si>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</si>
  <si>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</si>
  <si>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</si>
  <si>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</si>
  <si>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</si>
  <si>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</si>
  <si>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</si>
  <si>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</si>
  <si>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</si>
  <si>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</si>
  <si>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</si>
  <si>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</si>
  <si>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</si>
  <si>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</si>
  <si>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</si>
  <si>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</si>
  <si>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</si>
  <si>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</si>
  <si>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</si>
  <si>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</si>
  <si>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</si>
  <si>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</si>
  <si>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</si>
  <si>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</si>
  <si>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</si>
  <si>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</si>
  <si>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</si>
  <si>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</si>
  <si>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</si>
  <si>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</si>
  <si>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</si>
  <si>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</si>
  <si>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</si>
  <si>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</si>
  <si>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</si>
  <si>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</si>
  <si>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</si>
  <si>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</si>
  <si>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</si>
  <si>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</si>
  <si>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</si>
  <si>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</si>
  <si>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</si>
  <si>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</si>
  <si>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</si>
  <si>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</si>
  <si>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</si>
  <si>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</si>
  <si>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</si>
  <si>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</si>
  <si>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</si>
  <si>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</si>
  <si>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</si>
  <si>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</si>
  <si>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</si>
  <si>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</si>
  <si>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</si>
  <si>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</si>
  <si>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</si>
  <si>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</si>
  <si>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</si>
  <si>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</si>
  <si>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</si>
  <si>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</si>
  <si>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</si>
  <si>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</si>
  <si>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</si>
  <si>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</si>
  <si>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</si>
  <si>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</si>
  <si>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</si>
  <si>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</si>
  <si>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</si>
  <si>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</si>
  <si>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</si>
  <si>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</si>
  <si>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</si>
  <si>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</si>
  <si>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</si>
  <si>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</si>
  <si>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</si>
  <si>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</si>
  <si>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</si>
  <si>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</si>
  <si>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</si>
  <si>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</si>
  <si>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</si>
  <si>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</si>
  <si>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</si>
  <si>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</si>
  <si>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</si>
  <si>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</si>
  <si>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</si>
  <si>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</si>
  <si>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</si>
  <si>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</si>
  <si>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</si>
  <si>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</si>
  <si>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</si>
  <si>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</si>
  <si>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</si>
  <si>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</si>
  <si>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</si>
  <si>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</si>
  <si>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</si>
  <si>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</si>
  <si>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</si>
  <si>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</si>
  <si>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</si>
  <si>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</si>
  <si>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</si>
  <si>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</si>
  <si>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</si>
  <si>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</si>
  <si>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</si>
  <si>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</si>
  <si>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</si>
  <si>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</si>
  <si>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</si>
  <si>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</si>
  <si>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</si>
  <si>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</si>
  <si>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</si>
  <si>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</si>
  <si>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</si>
  <si>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</si>
  <si>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</si>
  <si>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</si>
  <si>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</si>
  <si>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</si>
  <si>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</si>
  <si>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</si>
  <si>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</si>
  <si>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</si>
  <si>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</si>
  <si>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</si>
  <si>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</si>
  <si>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</si>
  <si>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</si>
  <si>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</si>
  <si>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</si>
  <si>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</si>
  <si>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</si>
  <si>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</si>
  <si>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</si>
  <si>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</si>
  <si>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</si>
  <si>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</si>
  <si>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</si>
  <si>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</si>
  <si>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</si>
  <si>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</si>
  <si>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</si>
  <si>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</si>
  <si>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</si>
  <si>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</si>
  <si>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</si>
  <si>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</si>
  <si>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</si>
  <si>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</si>
  <si>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</si>
  <si>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</si>
  <si>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</si>
  <si>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</si>
  <si>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</si>
  <si>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</si>
  <si>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</si>
  <si>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</si>
  <si>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</si>
  <si>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</si>
  <si>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</si>
  <si>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</si>
  <si>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</si>
  <si>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</si>
  <si>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</si>
  <si>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</si>
  <si>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</si>
  <si>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</si>
  <si>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</si>
  <si>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</si>
  <si>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</si>
  <si>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</si>
  <si>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</si>
  <si>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</si>
  <si>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</si>
  <si>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</si>
  <si>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</si>
  <si>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</si>
  <si>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</si>
  <si>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</si>
  <si>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</si>
  <si>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</si>
  <si>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</si>
  <si>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</si>
  <si>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</si>
  <si>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</si>
  <si>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</si>
  <si>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</si>
  <si>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</si>
  <si>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</si>
  <si>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</si>
  <si>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</si>
  <si>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</si>
  <si>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</si>
  <si>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</si>
  <si>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</si>
  <si>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</si>
  <si>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</si>
  <si>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</si>
  <si>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</si>
  <si>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</si>
  <si>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</si>
  <si>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</si>
  <si>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</si>
  <si>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</si>
  <si>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</si>
  <si>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</si>
  <si>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</si>
  <si>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</si>
  <si>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</si>
  <si>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</si>
  <si>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</si>
  <si>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</si>
  <si>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</si>
  <si>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</si>
  <si>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</si>
  <si>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</si>
  <si>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</si>
  <si>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</si>
  <si>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</si>
  <si>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</si>
  <si>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</si>
  <si>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</si>
  <si>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</si>
  <si>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</si>
  <si>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</si>
  <si>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</si>
  <si>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</si>
  <si>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</si>
  <si>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</si>
  <si>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</si>
  <si>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</si>
  <si>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</si>
  <si>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</si>
  <si>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</si>
  <si>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</si>
  <si>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</si>
  <si>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</si>
  <si>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</si>
  <si>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</si>
  <si>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</si>
  <si>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</si>
  <si>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</si>
  <si>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</si>
  <si>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</si>
  <si>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</si>
  <si>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</si>
  <si>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</si>
  <si>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</si>
  <si>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</si>
  <si>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</si>
  <si>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</si>
  <si>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</si>
  <si>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</si>
  <si>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</si>
  <si>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</si>
  <si>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</si>
  <si>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</si>
  <si>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</si>
  <si>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</si>
  <si>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</si>
  <si>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</si>
  <si>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</si>
  <si>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</si>
  <si>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</si>
  <si>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</si>
  <si>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</si>
  <si>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</si>
  <si>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</si>
  <si>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</si>
  <si>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</si>
  <si>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</si>
  <si>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</si>
  <si>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</si>
  <si>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</si>
  <si>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</si>
  <si>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</si>
  <si>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</si>
  <si>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</si>
  <si>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</si>
  <si>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</si>
  <si>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</si>
  <si>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</si>
  <si>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</si>
  <si>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</si>
  <si>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</si>
  <si>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</si>
  <si>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</si>
  <si>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</si>
  <si>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</si>
  <si>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</si>
  <si>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</si>
  <si>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</si>
  <si>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</si>
  <si>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</si>
  <si>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</si>
  <si>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</si>
  <si>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</si>
  <si>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</si>
  <si>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</si>
  <si>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</si>
  <si>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</si>
  <si>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</si>
  <si>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</si>
  <si>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</si>
  <si>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</si>
  <si>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</si>
  <si>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</si>
  <si>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</si>
  <si>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</si>
  <si>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</si>
  <si>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</si>
  <si>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</si>
  <si>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</si>
  <si>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</si>
  <si>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</si>
  <si>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</si>
  <si>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</si>
  <si>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</si>
  <si>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</si>
  <si>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</si>
  <si>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</si>
  <si>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</si>
  <si>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</si>
  <si>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</si>
  <si>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</si>
  <si>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</si>
  <si>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</si>
  <si>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</si>
  <si>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</si>
  <si>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</si>
  <si>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</si>
  <si>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</si>
  <si>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</si>
  <si>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</si>
  <si>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</si>
  <si>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</si>
  <si>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</si>
  <si>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</si>
  <si>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</si>
  <si>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</si>
  <si>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</si>
  <si>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</si>
  <si>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</si>
  <si>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</si>
  <si>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</si>
  <si>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</si>
  <si>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</si>
  <si>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</si>
  <si>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</si>
  <si>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</si>
  <si>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</si>
  <si>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</si>
  <si>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</si>
  <si>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</si>
  <si>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</si>
  <si>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</si>
  <si>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</si>
  <si>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</si>
  <si>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</si>
  <si>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</si>
  <si>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</si>
  <si>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</si>
  <si>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</si>
  <si>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</si>
  <si>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</si>
  <si>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</si>
  <si>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</si>
  <si>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</si>
  <si>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</si>
  <si>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</si>
  <si>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</si>
  <si>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</si>
  <si>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</si>
  <si>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</si>
  <si>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</si>
  <si>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</si>
  <si>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</si>
  <si>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</si>
  <si>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</si>
  <si>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</si>
  <si>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</si>
  <si>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</si>
  <si>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</si>
  <si>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</si>
  <si>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</si>
  <si>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</si>
  <si>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</si>
  <si>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</si>
  <si>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</si>
  <si>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</si>
  <si>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</si>
  <si>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</si>
  <si>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</si>
  <si>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</si>
  <si>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</si>
  <si>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</si>
  <si>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</si>
  <si>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</si>
  <si>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</si>
  <si>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</si>
  <si>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</si>
  <si>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</si>
  <si>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</si>
  <si>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</si>
  <si>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</si>
  <si>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</si>
  <si>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</si>
  <si>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</si>
  <si>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</si>
  <si>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</si>
  <si>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</si>
  <si>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</si>
  <si>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</si>
  <si>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</si>
  <si>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</si>
  <si>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</si>
  <si>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</si>
  <si>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</si>
  <si>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</si>
  <si>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</si>
  <si>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</si>
  <si>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</si>
  <si>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</si>
  <si>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</si>
  <si>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</si>
  <si>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</si>
  <si>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</si>
  <si>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</si>
  <si>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</si>
  <si>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</si>
  <si>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</si>
  <si>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</si>
  <si>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</si>
  <si>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</si>
  <si>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</si>
  <si>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</si>
  <si>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</si>
  <si>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</si>
  <si>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</si>
  <si>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</si>
  <si>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</si>
  <si>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</si>
  <si>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</si>
  <si>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</si>
  <si>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</si>
  <si>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</si>
  <si>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</si>
  <si>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</si>
  <si>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</si>
  <si>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</si>
  <si>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</si>
  <si>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</si>
  <si>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</si>
  <si>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</si>
  <si>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</si>
  <si>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</si>
  <si>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</si>
  <si>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</si>
  <si>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</si>
  <si>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</si>
  <si>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</si>
  <si>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</si>
  <si>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</si>
  <si>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</si>
  <si>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</si>
  <si>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</si>
  <si>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</si>
  <si>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</si>
  <si>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</si>
  <si>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</si>
  <si>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</si>
  <si>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</si>
  <si>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</si>
  <si>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</si>
  <si>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</si>
  <si>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</si>
  <si>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</si>
  <si>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</si>
  <si>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</si>
  <si>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</si>
  <si>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</si>
  <si>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</si>
  <si>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</si>
  <si>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</si>
  <si>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</si>
  <si>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</si>
  <si>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</si>
  <si>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</si>
  <si>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</si>
  <si>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</si>
  <si>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</si>
  <si>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</si>
  <si>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</si>
  <si>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</si>
  <si>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</si>
  <si>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</si>
  <si>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</si>
  <si>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</si>
  <si>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</si>
  <si>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</si>
  <si>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</si>
  <si>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</si>
  <si>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</si>
  <si>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</si>
  <si>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</si>
  <si>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</si>
  <si>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</si>
  <si>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</si>
  <si>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</si>
  <si>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</si>
  <si>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</si>
  <si>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</si>
  <si>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</si>
  <si>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</si>
  <si>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</si>
  <si>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</si>
  <si>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</si>
  <si>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</si>
  <si>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</si>
  <si>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</si>
  <si>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</si>
  <si>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</si>
  <si>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</si>
  <si>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</si>
  <si>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</si>
  <si>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</si>
  <si>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</si>
  <si>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</si>
  <si>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</si>
  <si>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</si>
  <si>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</si>
  <si>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</si>
  <si>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</si>
  <si>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</si>
  <si>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</si>
  <si>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</si>
  <si>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</si>
  <si>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</si>
  <si>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</si>
  <si>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</si>
  <si>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</si>
  <si>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</si>
  <si>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</si>
  <si>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</si>
  <si>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</si>
  <si>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</si>
  <si>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</si>
  <si>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</si>
  <si>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</si>
  <si>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</si>
  <si>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</si>
  <si>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</si>
  <si>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</si>
  <si>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</si>
  <si>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</si>
  <si>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</si>
  <si>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</si>
  <si>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</si>
  <si>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</si>
  <si>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</si>
  <si>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</si>
  <si>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</si>
  <si>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</si>
  <si>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</si>
  <si>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</si>
  <si>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</si>
  <si>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</si>
  <si>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</si>
  <si>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</si>
  <si>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</si>
  <si>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</si>
  <si>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</si>
  <si>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</si>
  <si>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</si>
  <si>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</si>
  <si>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</si>
  <si>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</si>
  <si>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</si>
  <si>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</si>
  <si>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</si>
  <si>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</si>
  <si>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</si>
  <si>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</si>
  <si>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</si>
  <si>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</si>
  <si>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</si>
  <si>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</si>
  <si>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</si>
  <si>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</si>
  <si>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</si>
  <si>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</si>
  <si>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</si>
  <si>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</si>
  <si>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</si>
  <si>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</si>
  <si>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</si>
  <si>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</si>
  <si>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</si>
  <si>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</si>
  <si>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</si>
  <si>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</si>
  <si>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</si>
  <si>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</si>
  <si>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</si>
  <si>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</si>
  <si>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</si>
  <si>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</si>
  <si>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</si>
  <si>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</si>
  <si>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</si>
  <si>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</si>
  <si>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</si>
  <si>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</si>
  <si>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</si>
  <si>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</si>
  <si>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</si>
  <si>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</si>
  <si>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</si>
  <si>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</si>
  <si>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</si>
  <si>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</si>
  <si>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</si>
  <si>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</si>
  <si>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</si>
  <si>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</si>
  <si>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</si>
  <si>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</si>
  <si>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</si>
  <si>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</si>
  <si>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</si>
  <si>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</si>
  <si>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</si>
  <si>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</si>
  <si>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</si>
  <si>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</si>
  <si>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</si>
  <si>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</si>
  <si>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</si>
  <si>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</si>
  <si>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</si>
  <si>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</si>
  <si>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</si>
  <si>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</si>
  <si>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</si>
  <si>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</si>
  <si>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</si>
  <si>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</si>
  <si>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</si>
  <si>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</si>
  <si>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</si>
  <si>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</si>
  <si>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</si>
  <si>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</si>
  <si>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</si>
  <si>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</si>
  <si>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</si>
  <si>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</si>
  <si>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</si>
  <si>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</si>
  <si>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</si>
  <si>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</si>
  <si>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</si>
  <si>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</si>
  <si>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</si>
  <si>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</si>
  <si>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</si>
  <si>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</si>
  <si>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</si>
  <si>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</si>
  <si>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</si>
  <si>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</si>
  <si>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</si>
  <si>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</si>
  <si>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</si>
  <si>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</si>
  <si>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</si>
  <si>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</si>
  <si>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</si>
  <si>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</si>
  <si>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</si>
  <si>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</si>
  <si>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</si>
  <si>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</si>
  <si>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</si>
  <si>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</si>
  <si>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</si>
  <si>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</si>
  <si>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</si>
  <si>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</si>
  <si>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</si>
  <si>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</si>
  <si>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</si>
  <si>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</si>
  <si>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</si>
  <si>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</si>
  <si>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</si>
  <si>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</si>
  <si>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</si>
  <si>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</si>
  <si>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</si>
  <si>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</si>
  <si>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</si>
  <si>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</si>
  <si>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</si>
  <si>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</si>
  <si>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</si>
  <si>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</si>
  <si>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</si>
  <si>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</si>
  <si>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</si>
  <si>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</si>
  <si>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</si>
  <si>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</si>
  <si>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</si>
  <si>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</si>
  <si>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</si>
  <si>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</si>
  <si>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</si>
  <si>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</si>
  <si>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</si>
  <si>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</si>
  <si>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</si>
  <si>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</si>
  <si>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</si>
  <si>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</si>
  <si>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</si>
  <si>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</si>
  <si>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</si>
  <si>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</si>
  <si>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</si>
  <si>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</si>
  <si>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</si>
  <si>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</si>
  <si>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</si>
  <si>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</si>
  <si>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</si>
  <si>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</si>
  <si>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</si>
  <si>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</si>
  <si>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</si>
  <si>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</si>
  <si>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</si>
  <si>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</si>
  <si>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</si>
  <si>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</si>
  <si>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</si>
  <si>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</si>
  <si>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</si>
  <si>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</si>
  <si>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</si>
  <si>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</si>
  <si>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</si>
  <si>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</si>
  <si>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</si>
  <si>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</si>
  <si>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</si>
  <si>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</si>
  <si>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</si>
  <si>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</si>
  <si>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</si>
  <si>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</si>
  <si>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</si>
  <si>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</si>
  <si>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</si>
  <si>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</si>
  <si>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</si>
  <si>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</si>
  <si>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</si>
  <si>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</si>
  <si>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</si>
  <si>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</si>
  <si>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</si>
  <si>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</si>
  <si>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</si>
  <si>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</si>
  <si>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</si>
  <si>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</si>
  <si>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</si>
  <si>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</si>
  <si>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</si>
  <si>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</si>
  <si>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</si>
  <si>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</si>
  <si>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</si>
  <si>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</si>
  <si>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</si>
  <si>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</si>
  <si>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</si>
  <si>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</si>
  <si>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</si>
  <si>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</si>
  <si>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</si>
  <si>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</si>
  <si>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</si>
  <si>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</si>
  <si>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</si>
  <si>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</si>
  <si>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</si>
  <si>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</si>
  <si>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</si>
  <si>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</si>
  <si>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</si>
  <si>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</si>
  <si>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</si>
  <si>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</si>
  <si>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</si>
  <si>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</si>
  <si>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</si>
  <si>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</si>
  <si>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</si>
  <si>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</si>
  <si>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</si>
  <si>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</si>
  <si>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</si>
  <si>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</si>
  <si>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</si>
  <si>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</si>
  <si>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</si>
  <si>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</si>
  <si>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</si>
  <si>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</si>
  <si>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</si>
  <si>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</si>
  <si>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</si>
  <si>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</si>
  <si>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</si>
  <si>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</si>
  <si>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</si>
  <si>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</si>
  <si>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</si>
  <si>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</si>
  <si>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</si>
  <si>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</si>
  <si>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</si>
  <si>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</si>
  <si>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</si>
  <si>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</si>
  <si>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</si>
  <si>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</si>
  <si>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</si>
  <si>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</si>
  <si>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</si>
  <si>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</si>
  <si>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</si>
  <si>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</si>
  <si>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</si>
  <si>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</si>
  <si>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</si>
  <si>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</si>
  <si>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</si>
  <si>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</si>
  <si>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</si>
  <si>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</si>
  <si>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</si>
  <si>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</si>
  <si>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</si>
  <si>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</si>
  <si>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</si>
  <si>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</si>
  <si>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</si>
  <si>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</si>
  <si>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</si>
  <si>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</si>
  <si>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</si>
  <si>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</si>
  <si>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</si>
  <si>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</si>
  <si>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</si>
  <si>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</si>
  <si>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</si>
  <si>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</si>
  <si>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</si>
  <si>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</si>
  <si>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</si>
  <si>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</si>
  <si>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</si>
  <si>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</si>
  <si>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</si>
  <si>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</si>
  <si>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</si>
  <si>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</si>
  <si>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</si>
  <si>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</si>
  <si>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</si>
  <si>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</si>
  <si>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</si>
  <si>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</si>
  <si>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</si>
  <si>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</si>
  <si>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</si>
  <si>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</si>
  <si>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</si>
  <si>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</si>
  <si>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</si>
  <si>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</si>
  <si>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</si>
  <si>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</si>
  <si>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</si>
  <si>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</si>
  <si>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</si>
  <si>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</si>
  <si>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</si>
  <si>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</si>
  <si>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</si>
  <si>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</si>
  <si>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</si>
  <si>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</si>
  <si>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</si>
  <si>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</si>
  <si>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</si>
  <si>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</si>
  <si>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</si>
  <si>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</si>
  <si>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</si>
  <si>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</si>
  <si>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</si>
  <si>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</si>
  <si>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</si>
  <si>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</si>
  <si>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</si>
  <si>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</si>
  <si>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</si>
  <si>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</si>
  <si>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</si>
  <si>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</si>
  <si>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</si>
  <si>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</si>
  <si>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</si>
  <si>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</si>
  <si>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</si>
  <si>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</si>
  <si>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</si>
  <si>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</si>
  <si>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</si>
  <si>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</si>
  <si>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</si>
  <si>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</si>
  <si>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</si>
  <si>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</si>
  <si>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</si>
  <si>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</si>
  <si>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</si>
  <si>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</si>
  <si>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</si>
  <si>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</si>
  <si>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</si>
  <si>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</si>
  <si>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</si>
  <si>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</si>
  <si>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</si>
  <si>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</si>
  <si>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</si>
  <si>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</si>
  <si>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</si>
  <si>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</si>
  <si>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</si>
  <si>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</si>
  <si>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</si>
  <si>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</si>
  <si>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</si>
  <si>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</si>
  <si>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</si>
  <si>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</si>
  <si>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</si>
  <si>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</si>
  <si>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</si>
  <si>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</si>
  <si>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</si>
  <si>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</si>
  <si>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</si>
  <si>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</si>
  <si>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</si>
  <si>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</si>
  <si>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</si>
  <si>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</si>
  <si>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</si>
  <si>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</si>
  <si>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</si>
  <si>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</si>
  <si>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</si>
  <si>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</si>
  <si>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</si>
  <si>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</si>
  <si>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</si>
  <si>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</si>
  <si>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</si>
  <si>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</si>
  <si>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</si>
  <si>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</si>
  <si>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</si>
  <si>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</si>
  <si>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</si>
  <si>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</si>
  <si>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</si>
  <si>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</si>
  <si>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</si>
  <si>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</si>
  <si>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</si>
  <si>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</si>
  <si>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</si>
  <si>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</si>
  <si>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</si>
  <si>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</si>
  <si>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</si>
  <si>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</si>
  <si>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</si>
  <si>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</si>
  <si>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</si>
  <si>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</si>
  <si>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</si>
  <si>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</si>
  <si>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</si>
  <si>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</si>
  <si>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</si>
  <si>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</si>
  <si>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</si>
  <si>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</si>
  <si>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</si>
  <si>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</si>
  <si>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</si>
  <si>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</si>
  <si>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</si>
  <si>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</si>
  <si>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</si>
  <si>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</si>
  <si>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</si>
  <si>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</si>
  <si>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</si>
  <si>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</si>
  <si>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</si>
  <si>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</si>
  <si>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</si>
  <si>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</si>
  <si>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</si>
  <si>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</si>
  <si>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</si>
  <si>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</si>
  <si>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</si>
  <si>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</si>
  <si>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</si>
  <si>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</si>
  <si>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</si>
  <si>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</si>
  <si>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</si>
  <si>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</si>
  <si>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</si>
  <si>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</si>
  <si>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</si>
  <si>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</si>
  <si>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</si>
  <si>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</si>
  <si>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</si>
  <si>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</si>
  <si>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</si>
  <si>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</si>
  <si>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</si>
  <si>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</si>
  <si>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</si>
  <si>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</si>
  <si>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</si>
  <si>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</si>
  <si>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</si>
  <si>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</si>
  <si>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</si>
  <si>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</si>
  <si>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</si>
  <si>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</si>
  <si>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</si>
  <si>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</si>
  <si>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</si>
  <si>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</si>
  <si>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</si>
  <si>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</si>
  <si>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</si>
  <si>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</si>
  <si>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</si>
  <si>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</si>
  <si>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</si>
  <si>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</si>
  <si>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</si>
  <si>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</si>
  <si>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</si>
  <si>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</si>
  <si>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</si>
  <si>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</si>
  <si>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</si>
  <si>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</si>
  <si>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</si>
  <si>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</si>
  <si>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</si>
  <si>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</si>
  <si>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</si>
  <si>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</si>
  <si>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</si>
  <si>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</si>
  <si>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</si>
  <si>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</si>
  <si>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</si>
  <si>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</si>
  <si>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</si>
  <si>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</si>
  <si>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</si>
  <si>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</si>
  <si>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</si>
  <si>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</si>
  <si>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</si>
  <si>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</si>
  <si>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</si>
  <si>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</si>
  <si>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</si>
  <si>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</si>
  <si>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</si>
  <si>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</si>
  <si>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</si>
  <si>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</si>
  <si>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</si>
  <si>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</si>
  <si>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</si>
  <si>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</si>
  <si>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</si>
  <si>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</si>
  <si>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</si>
  <si>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</si>
  <si>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</si>
  <si>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</si>
  <si>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</si>
  <si>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</si>
  <si>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</si>
  <si>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</si>
  <si>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</si>
  <si>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</si>
  <si>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</si>
  <si>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</si>
  <si>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</si>
  <si>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</si>
  <si>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</si>
  <si>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</si>
  <si>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</si>
  <si>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</si>
  <si>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</si>
  <si>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</si>
  <si>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</si>
  <si>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</si>
  <si>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</si>
  <si>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</si>
  <si>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</si>
  <si>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</si>
  <si>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</si>
  <si>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</si>
  <si>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</si>
  <si>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</si>
  <si>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</si>
  <si>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</si>
  <si>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</si>
  <si>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</si>
  <si>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</si>
  <si>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</si>
  <si>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</si>
  <si>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</si>
  <si>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</si>
  <si>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</si>
  <si>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</si>
  <si>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</si>
  <si>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</si>
  <si>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</si>
  <si>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</si>
  <si>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</si>
  <si>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</si>
  <si>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</si>
  <si>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</si>
  <si>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</si>
  <si>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</si>
  <si>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</si>
  <si>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</si>
  <si>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</si>
  <si>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</si>
  <si>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</si>
  <si>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</si>
  <si>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</si>
  <si>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</si>
  <si>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</si>
  <si>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</si>
  <si>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</si>
  <si>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</si>
  <si>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</si>
  <si>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</si>
  <si>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</si>
  <si>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</si>
  <si>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</si>
  <si>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</si>
  <si>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</si>
  <si>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</si>
  <si>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</si>
  <si>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</si>
  <si>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</si>
  <si>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</si>
  <si>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</si>
  <si>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</si>
  <si>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</si>
  <si>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</si>
  <si>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</si>
  <si>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</si>
  <si>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</si>
  <si>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</si>
  <si>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</si>
  <si>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</si>
  <si>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</si>
  <si>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</si>
  <si>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</si>
  <si>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</si>
  <si>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</si>
  <si>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</si>
  <si>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</si>
  <si>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</si>
  <si>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</si>
  <si>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</si>
  <si>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</si>
  <si>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</si>
  <si>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</si>
  <si>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</si>
  <si>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</si>
  <si>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</si>
  <si>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</si>
  <si>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</si>
  <si>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</si>
  <si>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</si>
  <si>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</si>
  <si>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</si>
  <si>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</si>
  <si>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</si>
  <si>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</si>
  <si>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</si>
  <si>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</si>
  <si>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</si>
  <si>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</si>
  <si>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</si>
  <si>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</si>
  <si>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</si>
  <si>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</si>
  <si>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</si>
  <si>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</si>
  <si>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</si>
  <si>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</si>
  <si>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</si>
  <si>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</si>
  <si>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</si>
  <si>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</si>
  <si>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</si>
  <si>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</si>
  <si>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</si>
  <si>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</si>
  <si>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</si>
  <si>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</si>
  <si>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</si>
  <si>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</si>
  <si>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</si>
  <si>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</si>
  <si>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</si>
  <si>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</si>
  <si>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</si>
  <si>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</si>
  <si>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</si>
  <si>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</si>
  <si>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</si>
  <si>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</si>
  <si>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</si>
  <si>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</si>
  <si>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</si>
  <si>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</si>
  <si>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</si>
  <si>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</si>
  <si>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</si>
  <si>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</si>
  <si>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</si>
  <si>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</si>
  <si>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</si>
  <si>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</si>
  <si>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</si>
  <si>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</si>
  <si>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</si>
  <si>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</si>
  <si>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</si>
  <si>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</si>
  <si>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</si>
  <si>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</si>
  <si>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</si>
  <si>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</si>
  <si>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</si>
  <si>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</si>
  <si>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</si>
  <si>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</si>
  <si>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</si>
  <si>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</si>
  <si>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</si>
  <si>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</si>
  <si>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</si>
  <si>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</si>
  <si>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</si>
  <si>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</si>
  <si>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</si>
  <si>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</si>
  <si>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</si>
  <si>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</si>
  <si>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</si>
  <si>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</si>
  <si>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</si>
  <si>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</si>
  <si>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</si>
  <si>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</si>
  <si>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</si>
  <si>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</si>
  <si>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</si>
  <si>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</si>
  <si>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</si>
  <si>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</si>
  <si>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</si>
  <si>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</si>
  <si>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</si>
  <si>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</si>
  <si>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</si>
  <si>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</si>
  <si>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</si>
  <si>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</si>
  <si>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</si>
  <si>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</si>
  <si>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</si>
  <si>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</si>
  <si>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</si>
  <si>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</si>
  <si>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</si>
  <si>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</si>
  <si>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</si>
  <si>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</si>
  <si>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</si>
  <si>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</si>
  <si>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</si>
  <si>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</si>
  <si>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</si>
  <si>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</si>
  <si>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</si>
  <si>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</si>
  <si>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</si>
  <si>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</si>
  <si>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</si>
  <si>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</si>
  <si>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</si>
  <si>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</si>
  <si>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</si>
  <si>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</si>
  <si>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</si>
  <si>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</si>
  <si>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</si>
  <si>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</si>
  <si>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</si>
  <si>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</si>
  <si>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</si>
  <si>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</si>
  <si>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</si>
  <si>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</si>
  <si>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</si>
  <si>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</si>
  <si>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</si>
  <si>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</si>
  <si>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</si>
  <si>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</si>
  <si>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</si>
  <si>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</si>
  <si>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</si>
  <si>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</si>
  <si>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</si>
  <si>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</si>
  <si>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</si>
  <si>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</si>
  <si>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</si>
  <si>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</si>
  <si>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</si>
  <si>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</si>
  <si>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</si>
  <si>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</si>
  <si>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</si>
  <si>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</si>
  <si>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</si>
  <si>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</si>
  <si>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</si>
  <si>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</si>
  <si>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</si>
  <si>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</si>
  <si>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</si>
  <si>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</si>
  <si>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</si>
  <si>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</si>
  <si>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</si>
  <si>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</si>
  <si>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</si>
  <si>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</si>
  <si>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</si>
  <si>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</si>
  <si>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</si>
  <si>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</si>
  <si>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</si>
  <si>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</si>
  <si>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</si>
  <si>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</si>
  <si>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</si>
  <si>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</si>
  <si>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</si>
  <si>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</si>
  <si>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</si>
  <si>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</si>
  <si>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</si>
  <si>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</si>
  <si>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</si>
  <si>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</si>
  <si>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</si>
  <si>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</si>
  <si>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</si>
  <si>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</si>
  <si>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</si>
  <si>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</si>
  <si>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</si>
  <si>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</si>
  <si>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</si>
  <si>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</si>
  <si>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</si>
  <si>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</si>
  <si>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</si>
  <si>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</si>
  <si>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</si>
  <si>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</si>
  <si>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</si>
  <si>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</si>
  <si>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</si>
  <si>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</si>
  <si>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</si>
  <si>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</si>
  <si>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</si>
  <si>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</si>
  <si>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</si>
  <si>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</si>
  <si>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</si>
  <si>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</si>
  <si>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</si>
  <si>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</si>
  <si>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</si>
  <si>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</si>
  <si>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</si>
  <si>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</si>
  <si>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</si>
  <si>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</si>
  <si>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</si>
  <si>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</si>
  <si>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</si>
  <si>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</si>
  <si>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</si>
  <si>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</si>
  <si>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</si>
  <si>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</si>
  <si>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</si>
  <si>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</si>
  <si>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</si>
  <si>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</si>
  <si>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</si>
  <si>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</si>
  <si>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</si>
  <si>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</si>
  <si>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</si>
  <si>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</si>
  <si>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</si>
  <si>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</si>
  <si>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</si>
  <si>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</si>
  <si>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</si>
  <si>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</si>
  <si>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</si>
  <si>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</si>
  <si>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</si>
  <si>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</si>
  <si>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</si>
  <si>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</si>
  <si>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</si>
  <si>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</si>
  <si>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</si>
  <si>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</si>
  <si>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</si>
  <si>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</si>
  <si>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</si>
  <si>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</si>
  <si>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</si>
  <si>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</si>
  <si>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</si>
  <si>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</si>
  <si>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</si>
  <si>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</si>
  <si>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</si>
  <si>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</si>
  <si>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</si>
  <si>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</si>
  <si>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</si>
  <si>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</si>
  <si>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</si>
  <si>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</si>
  <si>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</si>
  <si>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</si>
  <si>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</si>
  <si>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</si>
  <si>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</si>
  <si>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</si>
  <si>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</si>
  <si>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</si>
  <si>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</si>
  <si>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</si>
  <si>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</si>
  <si>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</si>
  <si>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</si>
  <si>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</si>
  <si>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</si>
  <si>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</si>
  <si>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</si>
  <si>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</si>
  <si>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</si>
  <si>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</si>
  <si>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</si>
  <si>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</si>
  <si>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</si>
  <si>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</si>
  <si>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</si>
  <si>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</si>
  <si>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</si>
  <si>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</si>
  <si>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</si>
  <si>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</si>
  <si>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</si>
  <si>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</si>
  <si>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</si>
  <si>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</si>
  <si>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</si>
  <si>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</si>
  <si>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</si>
  <si>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</si>
  <si>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</si>
  <si>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</si>
  <si>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</si>
  <si>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</si>
  <si>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</si>
  <si>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</si>
  <si>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</si>
  <si>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</si>
  <si>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</si>
  <si>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</si>
  <si>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</si>
  <si>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</si>
  <si>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</si>
  <si>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</si>
  <si>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</si>
  <si>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</si>
  <si>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</si>
  <si>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</si>
  <si>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</si>
  <si>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</si>
  <si>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</si>
  <si>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</si>
  <si>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</si>
  <si>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</si>
  <si>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</si>
  <si>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</si>
  <si>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</si>
  <si>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</si>
  <si>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</si>
  <si>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</si>
  <si>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</si>
  <si>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</si>
  <si>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</si>
  <si>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</si>
  <si>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</si>
  <si>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</si>
  <si>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</si>
  <si>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</si>
  <si>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</si>
  <si>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</si>
  <si>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</si>
  <si>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</si>
  <si>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</si>
  <si>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</si>
  <si>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</si>
  <si>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</si>
  <si>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</si>
  <si>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</si>
  <si>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</si>
  <si>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</si>
  <si>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</si>
  <si>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</si>
  <si>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</si>
  <si>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</si>
  <si>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</si>
  <si>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</si>
  <si>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</si>
  <si>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</si>
  <si>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</si>
  <si>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</si>
  <si>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</si>
  <si>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</si>
  <si>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</si>
  <si>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</si>
  <si>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</si>
  <si>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</si>
  <si>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</si>
  <si>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</si>
  <si>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</si>
  <si>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</si>
  <si>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</si>
  <si>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</si>
  <si>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</si>
  <si>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</si>
  <si>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</si>
  <si>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</si>
  <si>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</si>
  <si>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</si>
  <si>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</si>
  <si>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</si>
  <si>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</si>
  <si>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</si>
  <si>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</si>
  <si>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</si>
  <si>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</si>
  <si>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</si>
  <si>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</si>
  <si>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</si>
  <si>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</si>
  <si>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</si>
  <si>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</si>
  <si>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</si>
  <si>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</si>
  <si>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</si>
  <si>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</si>
  <si>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</si>
  <si>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</si>
  <si>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</si>
  <si>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</si>
  <si>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</si>
  <si>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</si>
  <si>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</si>
  <si>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</si>
  <si>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</si>
  <si>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</si>
  <si>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</si>
  <si>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</si>
  <si>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</si>
  <si>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</si>
  <si>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</si>
  <si>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</si>
  <si>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</si>
  <si>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</si>
  <si>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</si>
  <si>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</si>
  <si>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</si>
  <si>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</si>
  <si>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</si>
  <si>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</si>
  <si>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</si>
  <si>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</si>
  <si>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</si>
  <si>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</si>
  <si>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</si>
  <si>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</si>
  <si>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</si>
  <si>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</si>
  <si>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</si>
  <si>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</si>
  <si>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</si>
  <si>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</si>
  <si>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</si>
  <si>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</si>
  <si>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</si>
  <si>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</si>
  <si>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</si>
  <si>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</si>
  <si>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</si>
  <si>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</si>
  <si>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</si>
  <si>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</si>
  <si>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</si>
  <si>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</si>
  <si>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</si>
  <si>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</si>
  <si>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</si>
  <si>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</si>
  <si>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</si>
  <si>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</si>
  <si>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</si>
  <si>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</si>
  <si>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</si>
  <si>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</si>
  <si>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</si>
  <si>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</si>
  <si>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</si>
  <si>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</si>
  <si>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</si>
  <si>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</si>
  <si>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</si>
  <si>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</si>
  <si>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</si>
  <si>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</si>
  <si>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</si>
  <si>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</si>
  <si>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</si>
  <si>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</si>
  <si>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</si>
  <si>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</si>
  <si>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</si>
  <si>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</si>
  <si>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</si>
  <si>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</si>
  <si>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</si>
  <si>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</si>
  <si>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</si>
  <si>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</si>
  <si>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</si>
  <si>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</si>
  <si>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</si>
  <si>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</si>
  <si>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</si>
  <si>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</si>
  <si>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</si>
  <si>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</si>
  <si>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</si>
  <si>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</si>
  <si>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</si>
  <si>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</si>
  <si>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</si>
  <si>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</si>
  <si>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</si>
  <si>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</si>
  <si>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</si>
  <si>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</si>
  <si>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</si>
  <si>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</si>
  <si>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</si>
  <si>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</si>
  <si>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</si>
  <si>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</si>
  <si>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</si>
  <si>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</si>
  <si>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</si>
  <si>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</si>
  <si>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</si>
  <si>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</si>
  <si>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</si>
  <si>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</si>
  <si>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</si>
  <si>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</si>
  <si>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</si>
  <si>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</si>
  <si>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</si>
  <si>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</si>
  <si>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</si>
  <si>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</si>
  <si>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</si>
  <si>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</si>
  <si>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</si>
  <si>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</si>
  <si>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</si>
  <si>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</si>
  <si>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</si>
  <si>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</si>
  <si>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</si>
  <si>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</si>
  <si>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</si>
  <si>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</si>
  <si>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</si>
  <si>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</si>
  <si>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</si>
  <si>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</si>
  <si>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</si>
  <si>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</si>
  <si>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</si>
  <si>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</si>
  <si>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</si>
  <si>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</si>
  <si>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</si>
  <si>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</si>
  <si>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</si>
  <si>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</si>
  <si>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</si>
  <si>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</si>
  <si>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</si>
  <si>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</si>
  <si>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</si>
  <si>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</si>
  <si>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</si>
  <si>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</si>
  <si>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</si>
  <si>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</si>
  <si>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</si>
  <si>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</si>
  <si>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</si>
  <si>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</si>
  <si>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</si>
  <si>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</si>
  <si>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</si>
  <si>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</si>
  <si>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</si>
  <si>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</si>
  <si>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</si>
  <si>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</si>
  <si>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</si>
  <si>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</si>
  <si>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</si>
  <si>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</si>
  <si>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</si>
  <si>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</si>
  <si>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</si>
  <si>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</si>
  <si>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</si>
  <si>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</si>
  <si>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</si>
  <si>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</si>
  <si>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</si>
  <si>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</si>
  <si>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</si>
  <si>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</si>
  <si>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</si>
  <si>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</si>
  <si>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</si>
  <si>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</si>
  <si>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</si>
  <si>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</si>
  <si>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</si>
  <si>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</si>
  <si>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</si>
  <si>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</si>
  <si>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</si>
  <si>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</si>
  <si>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</si>
  <si>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</si>
  <si>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</si>
  <si>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</si>
  <si>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</si>
  <si>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</si>
  <si>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</si>
  <si>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</si>
  <si>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</si>
  <si>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</si>
  <si>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</si>
  <si>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</si>
  <si>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</si>
  <si>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</si>
  <si>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</si>
  <si>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</si>
  <si>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</si>
  <si>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</si>
  <si>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</si>
  <si>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</si>
  <si>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</si>
  <si>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</si>
  <si>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</si>
  <si>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</si>
  <si>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</si>
  <si>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</si>
  <si>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</si>
  <si>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</si>
  <si>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</si>
  <si>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</si>
  <si>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</si>
  <si>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</si>
  <si>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</si>
  <si>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</si>
  <si>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</si>
  <si>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</si>
  <si>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</si>
  <si>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</si>
  <si>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</si>
  <si>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</si>
  <si>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</si>
  <si>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</si>
  <si>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</si>
  <si>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</si>
  <si>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</si>
  <si>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</si>
  <si>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</si>
  <si>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</si>
  <si>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</si>
  <si>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</si>
  <si>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</si>
  <si>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</si>
  <si>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</si>
  <si>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</si>
  <si>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</si>
  <si>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</si>
  <si>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</si>
  <si>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</si>
  <si>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</si>
  <si>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</si>
  <si>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</si>
  <si>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</si>
  <si>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</si>
  <si>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</si>
  <si>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</si>
  <si>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</si>
  <si>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</si>
  <si>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</si>
  <si>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</si>
  <si>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</si>
  <si>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</si>
  <si>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</si>
  <si>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</si>
  <si>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</si>
  <si>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</si>
  <si>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</si>
  <si>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</si>
  <si>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</si>
  <si>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</si>
  <si>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</si>
  <si>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</si>
  <si>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</si>
  <si>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</si>
  <si>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</si>
  <si>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</si>
  <si>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</si>
  <si>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</si>
  <si>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</si>
  <si>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</si>
  <si>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</si>
  <si>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</si>
  <si>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</si>
  <si>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</si>
  <si>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</si>
  <si>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</si>
  <si>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</si>
  <si>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</si>
  <si>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</si>
  <si>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</si>
  <si>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</si>
  <si>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</si>
  <si>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</si>
  <si>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</si>
  <si>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</si>
  <si>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</si>
  <si>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</si>
  <si>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</si>
  <si>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</si>
  <si>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</si>
  <si>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</si>
  <si>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</si>
  <si>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</si>
  <si>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</si>
  <si>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</si>
  <si>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</si>
  <si>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</si>
  <si>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</si>
  <si>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</si>
  <si>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</si>
  <si>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</si>
  <si>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</si>
  <si>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</si>
  <si>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</si>
  <si>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</si>
  <si>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</si>
  <si>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</si>
  <si>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</si>
  <si>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</si>
  <si>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</si>
  <si>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</si>
  <si>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</si>
  <si>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</si>
  <si>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</si>
  <si>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</si>
  <si>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</si>
  <si>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</si>
  <si>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</si>
  <si>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</si>
  <si>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</si>
  <si>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</si>
  <si>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</si>
  <si>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</si>
  <si>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</si>
  <si>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</si>
  <si>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</si>
  <si>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</si>
  <si>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</si>
  <si>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</si>
  <si>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</si>
  <si>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</si>
  <si>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</si>
  <si>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</si>
  <si>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</si>
  <si>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</si>
  <si>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</si>
  <si>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</si>
  <si>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</si>
  <si>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</si>
  <si>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</si>
  <si>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</si>
  <si>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</si>
  <si>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</si>
  <si>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</si>
  <si>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</si>
  <si>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</si>
  <si>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</si>
  <si>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</si>
  <si>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</si>
  <si>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</si>
  <si>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</si>
  <si>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</si>
  <si>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</si>
  <si>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</si>
  <si>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</si>
  <si>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</si>
  <si>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</si>
  <si>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</si>
  <si>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</si>
  <si>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</si>
  <si>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</si>
  <si>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</si>
  <si>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</si>
  <si>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</si>
  <si>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</si>
  <si>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</si>
  <si>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</si>
  <si>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</si>
  <si>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</si>
  <si>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</si>
  <si>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</si>
  <si>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</si>
  <si>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</si>
  <si>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</si>
  <si>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</si>
  <si>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</si>
  <si>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</si>
  <si>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</si>
  <si>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</si>
  <si>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</si>
  <si>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</si>
  <si>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</si>
  <si>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</si>
  <si>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</si>
  <si>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</si>
  <si>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</si>
  <si>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</si>
  <si>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</si>
  <si>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</si>
  <si>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</si>
  <si>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</si>
  <si>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</si>
  <si>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</si>
  <si>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</si>
  <si>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</si>
  <si>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</si>
  <si>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</si>
  <si>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</si>
  <si>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</si>
  <si>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</si>
  <si>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</si>
  <si>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</si>
  <si>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</si>
  <si>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</si>
  <si>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</si>
  <si>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</si>
  <si>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</si>
  <si>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</si>
  <si>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</si>
  <si>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</si>
  <si>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</si>
  <si>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</si>
  <si>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</si>
  <si>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</si>
  <si>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</si>
  <si>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</si>
  <si>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</si>
  <si>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</si>
  <si>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</si>
  <si>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</si>
  <si>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</si>
  <si>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</si>
  <si>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</si>
  <si>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</si>
  <si>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</si>
  <si>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</si>
  <si>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</si>
  <si>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</si>
  <si>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</si>
  <si>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</si>
  <si>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</si>
  <si>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</si>
  <si>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</si>
  <si>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</si>
  <si>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</si>
  <si>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</si>
  <si>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</si>
  <si>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</si>
  <si>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</si>
  <si>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</si>
  <si>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</si>
  <si>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</si>
  <si>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</si>
  <si>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</si>
  <si>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</si>
  <si>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</si>
  <si>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</si>
  <si>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</si>
  <si>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</si>
  <si>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</si>
  <si>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</si>
  <si>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</si>
  <si>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</si>
  <si>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</si>
  <si>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</si>
  <si>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</si>
  <si>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</si>
  <si>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</si>
  <si>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</si>
  <si>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</si>
  <si>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</si>
  <si>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</si>
  <si>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</si>
  <si>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</si>
  <si>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</si>
  <si>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</si>
  <si>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</si>
  <si>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</si>
  <si>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</si>
  <si>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</si>
  <si>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</si>
  <si>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</si>
  <si>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</si>
  <si>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</si>
  <si>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</si>
  <si>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</si>
  <si>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</si>
  <si>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</si>
  <si>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</si>
  <si>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</si>
  <si>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</si>
  <si>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</si>
  <si>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</si>
  <si>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</si>
  <si>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</si>
  <si>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</si>
  <si>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</si>
  <si>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</si>
  <si>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</si>
  <si>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</si>
  <si>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</si>
  <si>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</si>
  <si>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</si>
  <si>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</si>
  <si>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</si>
  <si>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</si>
  <si>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</si>
  <si>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</si>
  <si>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</si>
  <si>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</si>
  <si>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</si>
  <si>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</si>
  <si>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</si>
  <si>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</si>
  <si>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</si>
  <si>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</si>
  <si>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</si>
  <si>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</si>
  <si>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</si>
  <si>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</si>
  <si>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</si>
  <si>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</si>
  <si>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</si>
  <si>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</si>
  <si>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</si>
  <si>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</si>
  <si>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</si>
  <si>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</si>
  <si>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</si>
  <si>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</si>
  <si>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</si>
  <si>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</si>
  <si>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</si>
  <si>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</si>
  <si>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</si>
  <si>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</si>
  <si>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</si>
  <si>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</si>
  <si>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</si>
  <si>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</si>
  <si>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</si>
  <si>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</si>
  <si>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</si>
  <si>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</si>
  <si>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</si>
  <si>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</si>
  <si>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</si>
  <si>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</si>
  <si>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</si>
  <si>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</si>
  <si>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</si>
  <si>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</si>
  <si>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</si>
  <si>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</si>
  <si>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</si>
  <si>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</si>
  <si>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</si>
  <si>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</si>
  <si>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</si>
  <si>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</si>
  <si>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</si>
  <si>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</si>
  <si>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</si>
  <si>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</si>
  <si>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</si>
  <si>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</si>
  <si>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</si>
  <si>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</si>
  <si>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</si>
  <si>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</si>
  <si>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</si>
  <si>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</si>
  <si>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</si>
  <si>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</si>
  <si>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</si>
  <si>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</si>
  <si>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</si>
  <si>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</si>
  <si>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</si>
  <si>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</si>
  <si>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</si>
  <si>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</si>
  <si>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</si>
  <si>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</si>
  <si>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</si>
  <si>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</si>
  <si>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</si>
  <si>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</si>
  <si>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</si>
  <si>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</si>
  <si>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</si>
  <si>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</si>
  <si>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</si>
  <si>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</si>
  <si>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</si>
  <si>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</si>
  <si>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</si>
  <si>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</si>
  <si>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</si>
  <si>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</si>
  <si>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</si>
  <si>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</si>
  <si>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</si>
  <si>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</si>
  <si>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</si>
  <si>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</si>
  <si>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</si>
  <si>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</si>
  <si>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</si>
  <si>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</si>
  <si>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</si>
  <si>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</si>
  <si>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</si>
  <si>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</si>
  <si>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</si>
  <si>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</si>
  <si>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</si>
  <si>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</si>
  <si>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</si>
  <si>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</si>
  <si>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</si>
  <si>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</si>
  <si>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</si>
  <si>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</si>
  <si>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</si>
  <si>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</si>
  <si>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</si>
  <si>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</si>
  <si>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</si>
  <si>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</si>
  <si>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</si>
  <si>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</si>
  <si>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</si>
  <si>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</si>
  <si>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</si>
  <si>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</si>
  <si>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</si>
  <si>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</si>
  <si>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</si>
  <si>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</si>
  <si>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</si>
  <si>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</si>
  <si>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</si>
  <si>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</si>
  <si>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</si>
  <si>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</si>
  <si>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</si>
  <si>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</si>
  <si>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</si>
  <si>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</si>
  <si>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</si>
  <si>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</si>
  <si>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</si>
  <si>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</si>
  <si>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</si>
  <si>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</si>
  <si>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</si>
  <si>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</si>
  <si>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</si>
  <si>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</si>
  <si>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</si>
  <si>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</si>
  <si>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</si>
  <si>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</si>
  <si>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</si>
  <si>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</si>
  <si>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</si>
  <si>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</si>
  <si>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</si>
  <si>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</si>
  <si>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</si>
  <si>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</si>
  <si>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</si>
  <si>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</si>
  <si>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</si>
  <si>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</si>
  <si>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</si>
  <si>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</si>
  <si>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</si>
  <si>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</si>
  <si>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</si>
  <si>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</si>
  <si>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</si>
  <si>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</si>
  <si>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</si>
  <si>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</si>
  <si>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</si>
  <si>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</si>
  <si>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</si>
  <si>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</si>
  <si>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</si>
  <si>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</si>
  <si>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</si>
  <si>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</si>
  <si>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</si>
  <si>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</si>
  <si>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</si>
  <si>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</si>
  <si>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</si>
  <si>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</si>
  <si>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</si>
  <si>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</si>
  <si>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</si>
  <si>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</si>
  <si>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</si>
  <si>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</si>
  <si>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</si>
  <si>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</si>
  <si>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</si>
  <si>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</si>
  <si>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</si>
  <si>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</si>
  <si>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</si>
  <si>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</si>
  <si>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</si>
  <si>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</si>
  <si>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</si>
  <si>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</si>
  <si>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</si>
  <si>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</si>
  <si>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</si>
  <si>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</si>
  <si>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</si>
  <si>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</si>
  <si>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</si>
  <si>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</si>
  <si>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</si>
  <si>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</si>
  <si>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</si>
  <si>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</si>
  <si>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</si>
  <si>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</si>
  <si>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</si>
  <si>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</si>
  <si>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</si>
  <si>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</si>
  <si>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</si>
  <si>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</si>
  <si>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</si>
  <si>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</si>
  <si>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</si>
  <si>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</si>
  <si>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</si>
  <si>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</si>
  <si>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</si>
  <si>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</si>
  <si>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</si>
  <si>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</si>
  <si>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</si>
  <si>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</si>
  <si>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</si>
  <si>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</si>
  <si>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</si>
  <si>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</si>
  <si>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</si>
  <si>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</si>
  <si>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</si>
  <si>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</si>
  <si>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</si>
  <si>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</si>
  <si>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</si>
  <si>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</si>
  <si>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</si>
  <si>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</si>
  <si>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</si>
  <si>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</si>
  <si>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</si>
  <si>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</si>
  <si>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</si>
  <si>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</si>
  <si>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</si>
  <si>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</si>
  <si>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</si>
  <si>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</si>
  <si>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</si>
  <si>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</si>
  <si>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</si>
  <si>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</si>
  <si>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</si>
  <si>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</si>
  <si>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</si>
  <si>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</si>
  <si>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</si>
  <si>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</si>
  <si>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</si>
  <si>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</si>
  <si>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</si>
  <si>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</si>
  <si>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</si>
  <si>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</si>
  <si>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</si>
  <si>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</si>
  <si>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</si>
  <si>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</si>
  <si>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</si>
  <si>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</si>
  <si>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</si>
  <si>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</si>
  <si>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</si>
  <si>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</si>
  <si>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</si>
  <si>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</si>
  <si>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</si>
  <si>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</si>
  <si>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</si>
  <si>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</si>
  <si>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</si>
  <si>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</si>
  <si>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</si>
  <si>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</si>
  <si>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</si>
  <si>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</si>
  <si>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</si>
  <si>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</si>
  <si>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</si>
  <si>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</si>
  <si>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</si>
  <si>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</si>
  <si>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</si>
  <si>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</si>
  <si>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</si>
  <si>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</si>
  <si>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</si>
  <si>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</si>
  <si>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</si>
  <si>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</si>
  <si>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</si>
  <si>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</si>
  <si>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</si>
  <si>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</si>
  <si>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</si>
  <si>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</si>
  <si>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</si>
  <si>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</si>
  <si>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</si>
  <si>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</si>
  <si>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</si>
  <si>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</si>
  <si>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</si>
  <si>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</si>
  <si>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</si>
  <si>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</si>
  <si>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</si>
  <si>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</si>
  <si>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</si>
  <si>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</si>
  <si>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</si>
  <si>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</si>
  <si>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</si>
  <si>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</si>
  <si>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</si>
  <si>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</si>
  <si>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</si>
  <si>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</si>
  <si>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</si>
  <si>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</si>
  <si>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</si>
  <si>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</si>
  <si>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</si>
  <si>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</si>
  <si>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</si>
  <si>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</si>
  <si>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</si>
  <si>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</si>
  <si>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</si>
  <si>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</si>
  <si>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</si>
  <si>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</si>
  <si>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</si>
  <si>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</si>
  <si>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</si>
  <si>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</si>
  <si>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</si>
  <si>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</si>
  <si>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</si>
  <si>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</si>
  <si>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</si>
  <si>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</si>
  <si>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</si>
  <si>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</si>
  <si>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</si>
  <si>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</si>
  <si>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</si>
  <si>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</si>
  <si>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</si>
  <si>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</si>
  <si>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</si>
  <si>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</si>
  <si>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</si>
  <si>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</si>
  <si>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</si>
  <si>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</si>
  <si>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</si>
  <si>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</si>
  <si>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</si>
  <si>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</si>
  <si>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</si>
  <si>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</si>
  <si>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</si>
  <si>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</si>
  <si>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</si>
  <si>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</si>
  <si>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</si>
  <si>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</si>
  <si>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</si>
  <si>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</si>
  <si>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</si>
  <si>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</si>
  <si>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</si>
  <si>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</si>
  <si>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</si>
  <si>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</si>
  <si>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</si>
  <si>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</si>
  <si>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</si>
  <si>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</si>
  <si>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</si>
  <si>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</si>
  <si>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</si>
  <si>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</si>
  <si>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</si>
  <si>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</si>
  <si>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</si>
  <si>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</si>
  <si>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</si>
  <si>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</si>
  <si>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</si>
  <si>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</si>
  <si>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</si>
  <si>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</si>
  <si>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</si>
  <si>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</si>
  <si>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</si>
  <si>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</si>
  <si>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</si>
  <si>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</si>
  <si>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</si>
  <si>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</si>
  <si>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</si>
  <si>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</si>
  <si>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</si>
  <si>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</si>
  <si>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</si>
  <si>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</si>
  <si>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</si>
  <si>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</si>
  <si>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</si>
  <si>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</si>
  <si>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</si>
  <si>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</si>
  <si>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</si>
  <si>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</si>
  <si>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</si>
  <si>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</si>
  <si>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</si>
  <si>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</si>
  <si>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</si>
  <si>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</si>
  <si>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</si>
  <si>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</si>
  <si>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</si>
  <si>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</si>
  <si>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</si>
  <si>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</si>
  <si>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</si>
  <si>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</si>
  <si>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</si>
  <si>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</si>
  <si>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</si>
  <si>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</si>
  <si>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</si>
  <si>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</si>
  <si>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</si>
  <si>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</si>
  <si>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</si>
  <si>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</si>
  <si>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</si>
  <si>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</si>
  <si>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</si>
  <si>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</si>
  <si>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</si>
  <si>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</si>
  <si>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</si>
  <si>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</si>
  <si>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</si>
  <si>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</si>
  <si>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</si>
  <si>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</si>
  <si>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</si>
  <si>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</si>
  <si>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</si>
  <si>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</si>
  <si>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</si>
  <si>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</si>
  <si>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</si>
  <si>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</si>
  <si>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</si>
  <si>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</si>
  <si>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</si>
  <si>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</si>
  <si>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</si>
  <si>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</si>
  <si>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</si>
  <si>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</si>
  <si>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</si>
  <si>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</si>
  <si>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</si>
  <si>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</si>
  <si>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</si>
  <si>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</si>
  <si>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</si>
  <si>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</si>
  <si>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</si>
  <si>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</si>
  <si>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</si>
  <si>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</si>
  <si>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</si>
  <si>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</si>
  <si>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</si>
  <si>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</si>
  <si>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</si>
  <si>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</si>
  <si>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</si>
  <si>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</si>
  <si>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</si>
  <si>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</si>
  <si>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</si>
  <si>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</si>
  <si>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</si>
  <si>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</si>
  <si>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</si>
  <si>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</si>
  <si>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</si>
  <si>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</si>
  <si>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</si>
  <si>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</si>
  <si>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</si>
  <si>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</si>
  <si>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</si>
  <si>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</si>
  <si>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</si>
  <si>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</si>
  <si>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</si>
  <si>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</si>
  <si>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</si>
  <si>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</si>
  <si>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</si>
  <si>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</si>
  <si>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</si>
  <si>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</si>
  <si>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</si>
  <si>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</si>
  <si>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</si>
  <si>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</si>
  <si>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</si>
  <si>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</si>
  <si>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</si>
  <si>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</si>
  <si>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</si>
  <si>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</si>
  <si>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</si>
  <si>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</si>
  <si>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</si>
  <si>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</si>
  <si>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</si>
  <si>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</si>
  <si>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</si>
  <si>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</si>
  <si>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</si>
  <si>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</si>
  <si>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</si>
  <si>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</si>
  <si>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</si>
  <si>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</si>
  <si>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</si>
  <si>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</si>
  <si>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</si>
  <si>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</si>
  <si>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</si>
  <si>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</si>
  <si>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</si>
  <si>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</si>
  <si>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</si>
  <si>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</si>
  <si>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</si>
  <si>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</si>
  <si>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</si>
  <si>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</si>
  <si>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</si>
  <si>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</si>
  <si>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</si>
  <si>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</si>
  <si>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</si>
  <si>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</si>
  <si>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</si>
  <si>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</si>
  <si>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</si>
  <si>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</si>
  <si>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</si>
  <si>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</si>
  <si>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</si>
  <si>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</si>
  <si>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</si>
  <si>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</si>
  <si>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</si>
  <si>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</si>
  <si>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</si>
  <si>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</si>
  <si>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</si>
  <si>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</si>
  <si>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</si>
  <si>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</si>
  <si>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</si>
  <si>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</si>
  <si>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</si>
  <si>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</si>
  <si>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</si>
  <si>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</si>
  <si>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</si>
  <si>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</si>
  <si>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</si>
  <si>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</si>
  <si>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</si>
  <si>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</si>
  <si>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</si>
  <si>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</si>
  <si>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</si>
  <si>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</si>
  <si>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</si>
  <si>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</si>
  <si>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</si>
  <si>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</si>
  <si>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</si>
  <si>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</si>
  <si>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</si>
  <si>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</si>
  <si>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</si>
  <si>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</si>
  <si>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</si>
  <si>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</si>
  <si>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</si>
  <si>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</si>
  <si>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</si>
  <si>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</si>
  <si>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</si>
  <si>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</si>
  <si>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</si>
  <si>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</si>
  <si>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</si>
  <si>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</si>
  <si>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</si>
  <si>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</si>
  <si>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</si>
  <si>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</si>
  <si>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</si>
  <si>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</si>
  <si>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</si>
  <si>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</si>
  <si>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</si>
  <si>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</si>
  <si>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</si>
  <si>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</si>
  <si>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</si>
  <si>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</si>
  <si>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</si>
  <si>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</si>
  <si>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</si>
  <si>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</si>
  <si>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</si>
  <si>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</si>
  <si>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</si>
  <si>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</si>
  <si>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</si>
  <si>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</si>
  <si>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</si>
  <si>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</si>
  <si>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</si>
  <si>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</si>
  <si>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</si>
  <si>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</si>
  <si>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</si>
  <si>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</si>
  <si>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</si>
  <si>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</si>
  <si>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</si>
  <si>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</si>
  <si>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</si>
  <si>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</si>
  <si>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</si>
  <si>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</si>
  <si>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</si>
  <si>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</si>
  <si>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</si>
  <si>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</si>
  <si>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</si>
  <si>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</si>
  <si>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</si>
  <si>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</si>
  <si>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</si>
  <si>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</si>
  <si>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</si>
  <si>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</si>
  <si>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</si>
  <si>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</si>
  <si>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</si>
  <si>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</si>
  <si>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</si>
  <si>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</si>
  <si>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</si>
  <si>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</si>
  <si>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</si>
  <si>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</si>
  <si>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</si>
  <si>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</si>
  <si>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</si>
  <si>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</si>
  <si>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</si>
  <si>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</si>
  <si>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</si>
  <si>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</si>
  <si>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</si>
  <si>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</si>
  <si>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</si>
  <si>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</si>
  <si>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</si>
  <si>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</si>
  <si>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</si>
  <si>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</si>
  <si>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</si>
  <si>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</si>
  <si>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</si>
  <si>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</si>
  <si>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</si>
  <si>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</si>
  <si>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</si>
  <si>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</si>
  <si>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</si>
  <si>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</si>
  <si>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</si>
  <si>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</si>
  <si>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</si>
  <si>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</si>
  <si>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</si>
  <si>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</si>
  <si>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</si>
  <si>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</si>
  <si>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</si>
  <si>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</si>
  <si>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</si>
  <si>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</si>
  <si>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</si>
  <si>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</si>
  <si>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</si>
  <si>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</si>
  <si>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</si>
  <si>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</si>
  <si>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</si>
  <si>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</si>
  <si>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</si>
  <si>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</si>
  <si>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</si>
  <si>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</si>
  <si>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</si>
  <si>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</si>
  <si>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</si>
  <si>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</si>
  <si>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</si>
  <si>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</si>
  <si>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</si>
  <si>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</si>
  <si>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</si>
  <si>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</si>
  <si>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</si>
  <si>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</si>
  <si>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</si>
  <si>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</si>
  <si>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</si>
  <si>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</si>
  <si>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</si>
  <si>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</si>
  <si>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</si>
  <si>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</si>
  <si>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</si>
  <si>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</si>
  <si>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</si>
  <si>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</si>
  <si>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</si>
  <si>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</si>
  <si>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</si>
  <si>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</si>
  <si>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</si>
  <si>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</si>
  <si>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</si>
  <si>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</si>
  <si>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</si>
  <si>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</si>
  <si>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</si>
  <si>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</si>
  <si>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</si>
  <si>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</si>
  <si>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</si>
  <si>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</si>
  <si>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</si>
  <si>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</si>
  <si>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</si>
  <si>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</si>
  <si>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</si>
  <si>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</si>
  <si>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</si>
  <si>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</si>
  <si>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</si>
  <si>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</si>
  <si>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</si>
  <si>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</si>
  <si>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</si>
  <si>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</si>
  <si>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</si>
  <si>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</si>
  <si>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</si>
  <si>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</si>
  <si>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</si>
  <si>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</si>
  <si>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</si>
  <si>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</si>
  <si>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</si>
  <si>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</si>
  <si>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</si>
  <si>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</si>
  <si>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</si>
  <si>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</si>
  <si>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</si>
  <si>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</si>
  <si>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</si>
  <si>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</si>
  <si>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</si>
  <si>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</si>
  <si>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</si>
  <si>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</si>
  <si>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</si>
  <si>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</si>
  <si>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</si>
  <si>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</si>
  <si>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</si>
  <si>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</si>
  <si>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</si>
  <si>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</si>
  <si>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</si>
  <si>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</si>
  <si>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</si>
  <si>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</si>
  <si>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</si>
  <si>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</si>
  <si>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</si>
  <si>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</si>
  <si>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</si>
  <si>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</si>
  <si>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</si>
  <si>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</si>
  <si>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</si>
  <si>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</si>
  <si>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</si>
  <si>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</si>
  <si>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</si>
  <si>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</si>
  <si>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</si>
  <si>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</si>
  <si>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</si>
  <si>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</si>
  <si>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</si>
  <si>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</si>
  <si>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</si>
  <si>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</si>
  <si>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</si>
  <si>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</si>
  <si>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</si>
  <si>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</si>
  <si>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</si>
  <si>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</si>
  <si>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</si>
  <si>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</si>
  <si>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</si>
  <si>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</si>
  <si>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</si>
  <si>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</si>
  <si>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</si>
  <si>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</si>
  <si>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</si>
  <si>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</si>
  <si>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</si>
  <si>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</si>
  <si>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</si>
  <si>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</si>
  <si>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</si>
  <si>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</si>
  <si>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</si>
  <si>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</si>
  <si>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</si>
  <si>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</si>
  <si>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</si>
  <si>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</si>
  <si>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</si>
  <si>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</si>
  <si>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</si>
  <si>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</si>
  <si>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</si>
  <si>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</si>
  <si>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</si>
  <si>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</si>
  <si>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</si>
  <si>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</si>
  <si>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</si>
  <si>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</si>
  <si>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</si>
  <si>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</si>
  <si>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</si>
  <si>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</si>
  <si>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</si>
  <si>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</si>
  <si>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</si>
  <si>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</si>
  <si>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</si>
  <si>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</si>
  <si>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</si>
  <si>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</si>
  <si>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</si>
  <si>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</si>
  <si>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</si>
  <si>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</si>
  <si>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</si>
  <si>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</si>
  <si>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</si>
  <si>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</si>
  <si>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</si>
  <si>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</si>
  <si>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</si>
  <si>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</si>
  <si>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</si>
  <si>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</si>
  <si>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</si>
  <si>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</si>
  <si>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</si>
  <si>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</si>
  <si>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</si>
  <si>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</si>
  <si>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</si>
  <si>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</si>
  <si>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</si>
  <si>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</si>
  <si>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</si>
  <si>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</si>
  <si>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</si>
  <si>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</si>
  <si>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</si>
  <si>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</si>
  <si>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</si>
  <si>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</si>
  <si>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</si>
  <si>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</si>
  <si>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</si>
  <si>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</si>
  <si>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</si>
  <si>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</si>
  <si>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</si>
  <si>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</si>
  <si>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</si>
  <si>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</si>
  <si>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</si>
  <si>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</si>
  <si>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</si>
  <si>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</si>
  <si>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</si>
  <si>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</si>
  <si>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</si>
  <si>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</si>
  <si>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</si>
  <si>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</si>
  <si>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</si>
  <si>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</si>
  <si>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</si>
  <si>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</si>
  <si>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</si>
  <si>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</si>
  <si>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</si>
  <si>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</si>
  <si>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</si>
  <si>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</si>
  <si>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</si>
  <si>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</si>
  <si>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</si>
  <si>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</si>
  <si>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</si>
  <si>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</si>
  <si>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</si>
  <si>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</si>
  <si>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</si>
  <si>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</si>
  <si>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</si>
  <si>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</si>
  <si>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</si>
  <si>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</si>
  <si>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</si>
  <si>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</si>
  <si>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</si>
  <si>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</si>
  <si>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</si>
  <si>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</si>
  <si>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</si>
  <si>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</si>
  <si>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</si>
  <si>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</si>
  <si>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</si>
  <si>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</si>
  <si>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</si>
  <si>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</si>
  <si>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</si>
  <si>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</si>
  <si>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</si>
  <si>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</si>
  <si>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</si>
  <si>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</si>
  <si>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</si>
  <si>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</si>
  <si>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</si>
  <si>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</si>
  <si>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</si>
  <si>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</si>
  <si>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</si>
  <si>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</si>
  <si>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</si>
  <si>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</si>
  <si>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</si>
  <si>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</si>
  <si>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</si>
  <si>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</si>
  <si>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</si>
  <si>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</si>
  <si>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</si>
  <si>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</si>
  <si>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</si>
  <si>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</si>
  <si>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</si>
  <si>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</si>
  <si>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</si>
  <si>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</si>
  <si>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</si>
  <si>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</si>
  <si>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</si>
  <si>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</si>
  <si>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</si>
  <si>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</si>
  <si>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</si>
  <si>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</si>
  <si>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</si>
  <si>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</si>
  <si>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</si>
  <si>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</si>
  <si>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</si>
  <si>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</si>
  <si>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</si>
  <si>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</si>
  <si>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</si>
  <si>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</si>
  <si>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</si>
  <si>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</si>
  <si>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</si>
  <si>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</si>
  <si>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</si>
  <si>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</si>
  <si>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</si>
  <si>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</si>
  <si>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</si>
  <si>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</si>
  <si>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</si>
  <si>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</si>
  <si>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</si>
  <si>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</si>
  <si>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</si>
  <si>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</si>
  <si>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</si>
  <si>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</si>
  <si>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</si>
  <si>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</si>
  <si>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</si>
  <si>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</si>
  <si>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</si>
  <si>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</si>
  <si>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</si>
  <si>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</si>
  <si>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</si>
  <si>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</si>
  <si>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</si>
  <si>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</si>
  <si>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</si>
  <si>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</si>
  <si>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</si>
  <si>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</si>
  <si>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</si>
  <si>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</si>
  <si>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</si>
  <si>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</si>
  <si>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</si>
  <si>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</si>
  <si>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</si>
  <si>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</si>
  <si>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</si>
  <si>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</si>
  <si>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</si>
  <si>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</si>
  <si>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</si>
  <si>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</si>
  <si>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</si>
  <si>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</si>
  <si>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</si>
  <si>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</si>
  <si>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</si>
  <si>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</si>
  <si>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</si>
  <si>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</si>
  <si>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</si>
  <si>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</si>
  <si>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</si>
  <si>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</si>
  <si>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</si>
  <si>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</si>
  <si>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</si>
  <si>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</si>
  <si>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</si>
  <si>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</si>
  <si>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</si>
  <si>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</si>
  <si>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</si>
  <si>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</si>
  <si>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</si>
  <si>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</si>
  <si>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</si>
  <si>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</si>
  <si>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</si>
  <si>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</si>
  <si>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</si>
  <si>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</si>
  <si>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</si>
  <si>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</si>
  <si>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</si>
  <si>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</si>
  <si>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</si>
  <si>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</si>
  <si>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</si>
  <si>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</si>
  <si>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</si>
  <si>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</si>
  <si>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</si>
  <si>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</si>
  <si>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</si>
  <si>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</si>
  <si>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</si>
  <si>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</si>
  <si>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</si>
  <si>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</si>
  <si>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</si>
  <si>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</si>
  <si>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</si>
  <si>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</si>
  <si>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</si>
  <si>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</si>
  <si>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</si>
  <si>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</si>
  <si>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</si>
  <si>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</si>
  <si>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</si>
  <si>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</si>
  <si>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</si>
  <si>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</si>
  <si>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</si>
  <si>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</si>
  <si>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</si>
  <si>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</si>
  <si>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</si>
  <si>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</si>
  <si>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</si>
  <si>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</si>
  <si>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</si>
  <si>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</si>
  <si>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</si>
  <si>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</si>
  <si>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</si>
  <si>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</si>
  <si>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</si>
  <si>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</si>
  <si>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</si>
  <si>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</si>
  <si>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</si>
  <si>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</si>
  <si>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</si>
  <si>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</si>
  <si>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</si>
  <si>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</si>
  <si>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</si>
  <si>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</si>
  <si>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</si>
  <si>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</si>
  <si>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</si>
  <si>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</si>
  <si>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</si>
  <si>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</si>
  <si>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</si>
  <si>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</si>
  <si>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</si>
  <si>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</si>
  <si>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</si>
  <si>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</si>
  <si>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</si>
  <si>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</si>
  <si>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</si>
  <si>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</si>
  <si>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</si>
  <si>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</si>
  <si>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</si>
  <si>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</si>
  <si>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</si>
  <si>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</si>
  <si>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</si>
  <si>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</si>
  <si>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</si>
  <si>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</si>
  <si>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</si>
  <si>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</si>
  <si>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</si>
  <si>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</si>
  <si>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</si>
  <si>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</si>
  <si>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</si>
  <si>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</si>
  <si>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</si>
  <si>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</si>
  <si>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</si>
  <si>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</si>
  <si>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</si>
  <si>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</si>
  <si>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</si>
  <si>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</si>
  <si>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</si>
  <si>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</si>
  <si>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</si>
  <si>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</si>
  <si>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</si>
  <si>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</si>
  <si>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</si>
  <si>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</si>
  <si>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</si>
  <si>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</si>
  <si>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</si>
  <si>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</si>
  <si>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</si>
  <si>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</si>
  <si>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</si>
  <si>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</si>
  <si>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</si>
  <si>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</si>
  <si>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</si>
  <si>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</si>
  <si>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</si>
  <si>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</si>
  <si>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</si>
  <si>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</si>
  <si>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</si>
  <si>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</si>
  <si>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</si>
  <si>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</si>
  <si>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</si>
  <si>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</si>
  <si>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</si>
  <si>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</si>
  <si>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</si>
  <si>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</si>
  <si>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</si>
  <si>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</si>
  <si>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</si>
  <si>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</si>
  <si>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</si>
  <si>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</si>
  <si>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</si>
  <si>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</si>
  <si>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</si>
  <si>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</si>
  <si>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</si>
  <si>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</si>
  <si>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</si>
  <si>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</si>
  <si>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</si>
  <si>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</si>
  <si>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</si>
  <si>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</si>
  <si>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</si>
  <si>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</si>
  <si>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</si>
  <si>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</si>
  <si>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</si>
  <si>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</si>
  <si>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</si>
  <si>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</si>
  <si>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</si>
  <si>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</si>
  <si>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</si>
  <si>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</si>
  <si>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</si>
  <si>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</si>
  <si>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</si>
  <si>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</si>
  <si>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</si>
  <si>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</si>
  <si>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</si>
  <si>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</si>
  <si>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</si>
  <si>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</si>
  <si>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</si>
  <si>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</si>
  <si>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</si>
  <si>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</si>
  <si>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</si>
  <si>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</si>
  <si>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</si>
  <si>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</si>
  <si>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</si>
  <si>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</si>
  <si>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</si>
  <si>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</si>
  <si>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</si>
  <si>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PCM-20251105-00001033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</si>
  <si>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</si>
  <si>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</si>
  <si>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</si>
  <si>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</si>
  <si>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</si>
  <si>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</si>
  <si>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</si>
  <si>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</si>
  <si>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</si>
  <si>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PCM-20251105-00001285</t>
  </si>
  <si>
    <t>EM Team AT Site checking</t>
  </si>
  <si>
    <t>PCM-20251105-00001302</t>
  </si>
  <si>
    <t>EM Team on the way ETA: 30 Mins</t>
  </si>
  <si>
    <t>PCM-20251105-00001356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</si>
</sst>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4" totalsRowShown="0" headerRowDxfId="31" dataDxfId="30" headerRowBorderDxfId="28" tableBorderDxfId="29">
  <autoFilter ref="A1:L3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303.65868217592651</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0.20399467592505971</v>
      </c>
      <c r="H3" s="178">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45966.607108101853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45966.607108101853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45966.607108101853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45966.607108101853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45966.607108101853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45966.607108101853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45966.607108101853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45966.607108101853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45966.607108101853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45966.607108101853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45966.607108101853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45966.607108101853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45966.607108101853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45966.607108101853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45966.607108101853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45966.607108101853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45966.607108101853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45966.607108101853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45966.607108101853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45966.607108101853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45966.607108101853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45966.607108101853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45966.607108101853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45966.607108101853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45966.607108101853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45966.607108101853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45966.607108101853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45966.607108101853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45966.607108101853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45966.607108101853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45966.607108101853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45966.607108101853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45966.607108101853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45966.607108101853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45966.607108101853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45966.607108101853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45966.607108101853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45966.607108101853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45966.607108101853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45966.607108101853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45966.607108101853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45966.607108101853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45966.607108101853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45966.607108101853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45966.607108101853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45966.607108101853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45966.607108101853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45966.607108101853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45966.607108101853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45966.607108101853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45966.607108101853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45966.607108101853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45966.607108101853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45966.607108101853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45966.607108101853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45966.607108101853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45966.607108101853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45966.607108101853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45966.607108101853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45966.607108101853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45966.607108101853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45966.607108101853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45966.607108101853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45966.607108101853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45966.607108101853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45966.607108101853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45966.607108101853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45966.607108101853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45966.607108101853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45966.607108101853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45966.607108101853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45966.607108101853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45966.607108101853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45966.607108101853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45966.607108101853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45966.607108101853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45966.607108101853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45966.607108101853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45966.607108101853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45966.607108101853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45966.607108101853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45966.607108101853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45966.607108101853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45966.607108101853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45966.607108101853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45966.607108101853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45966.607108101853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45966.607108101853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45966.607108101853</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45966.607108101853</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141.60727013889118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7.8650247685218346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45966.607108101853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45966.607108101853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45966.607108101853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45966.607108101853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45966.607108101853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45966.607108101853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45966.607108101853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45966.607108101853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45966.607108101853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45966.607108101853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45966.607108101853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45966.607108101853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45966.607108101853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45966.607108101853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45966.607108101853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45966.607108101853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45966.607108101853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45966.607108101853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45966.607108101853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45966.607108101853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45966.607108101853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45966.607108101853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45966.607108101853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45966.607108101853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45966.607108101853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45966.607108101853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45966.607108101853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45966.607108101853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45966.607108101853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45966.607108101853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45966.607108101853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45966.607108101853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45966.607108101853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45966.607108101853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45966.607108101853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45966.607108101853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45966.607108101853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45966.607108101853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45966.607108101853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45966.607108101853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45966.607108101853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45966.607108101853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45966.607108101853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45966.607108101853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45966.607108101853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45966.607108101853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45966.607108101853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45966.607108101853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45966.607108101853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45966.607108101853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45966.607108101853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45966.607108101853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45966.607108101853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45966.607108101853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45966.607108101853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45966.607108101853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45966.607108101853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45966.607108101853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45966.607108101853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45966.607108101853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45966.607108101853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45966.607108101853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45966.607108101853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45966.607108101853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45966.607108101853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45966.607108101853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45966.607108101853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45966.607108101853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45966.607108101853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45966.607108101853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45966.607108101853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45966.607108101853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45966.607108101853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45966.607108101853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45966.607108101853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45966.607108101853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45966.607108101853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45966.607108101853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45966.607108101853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45966.607108101853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45966.607108101853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45966.607108101853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45966.607108101853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45966.607108101853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45966.607108101853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45966.607108101853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45966.607108101853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45966.607108101853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45966.607108101853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45966.607108101853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45966.607108101853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45966.607108101853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45966.607108101853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45966.607108101853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45966.607108101853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45966.607108101853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45966.607108101853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45966.607108101853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45966.607108101853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45966.607108101853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45966.607108101853</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45966.607108101853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45966.607108101853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45966.607108101853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45966.607108101853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45966.607108101853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45966.607108101853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45966.607108101853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45966.607108101853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45966.607108101853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45966.607108101853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45966.607108101853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45966.607108101853</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45966.607108101853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45966.607108101853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45966.607108101853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45966.607108101853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45966.607108101853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45966.607108101853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45966.607108101853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45966.607108101853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45966.607108101853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45966.607108101853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45966.607108101853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45966.607108101853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45966.607108101853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45966.607108101853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45966.607108101853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45966.607108101853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45966.607108101853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45966.607108101853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45966.607108101853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45966.607108101853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45966.607108101853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45966.607108101853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45966.607108101853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45966.607108101853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45966.607108101853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45966.607108101853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45966.607108101853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45966.607108101853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45966.607108101853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45966.607108101853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45966.607108101853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45966.607108101853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45966.607108101853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45966.607108101853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45966.607108101853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45966.607108101853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45966.607108101853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45966.607108101853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45966.607108101853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45966.607108101853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45966.607108101853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45966.607108101853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45966.607108101853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45966.607108101853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45966.607108101853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45966.607108101853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45966.607108101853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45966.607108101853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45966.607108101853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45966.607108101853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45966.607108101853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45966.607108101853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45966.607108101853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45966.607108101853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45966.607108101853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45966.607108101853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45966.607108101853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45966.607108101853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45966.607108101853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45966.607108101853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45966.607108101853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45966.607108101853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45966.607108101853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45966.607108101853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45966.607108101853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45966.607108101853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45966.607108101853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45966.607108101853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45966.607108101853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45966.607108101853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45966.607108101853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45966.607108101853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45966.607108101853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45966.607108101853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45966.607108101853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45966.607108101853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45966.607108101853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45966.607108101853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45966.607108101853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45966.607108101853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45966.607108101853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45966.607108101853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45966.607108101853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45966.607108101853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45966.607108101853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45966.607108101853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45966.607108101853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45966.607108101853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45966.607108101853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45966.607108101853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45966.607108101853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45966.607108101853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45966.607108101853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45966.607108101853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45966.607108101853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45966.607108101853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45966.607108101853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45966.607108101853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45966.607108101853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45966.607108101853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45966.607108101853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45966.607108101853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45966.607108101853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45966.607108101853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45966.607108101853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45966.607108101853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45966.607108101853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45966.607108101853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45966.607108101853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45966.607108101853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45966.607108101853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45966.607108101853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45966.607108101853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45966.607108101853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45966.607108101853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45966.607108101853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45966.607108101853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45966.607108101853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45966.607108101853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45966.607108101853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45966.607108101853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45966.607108101853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45966.607108101853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45966.607108101853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45966.607108101853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45966.607108101853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45966.607108101853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45966.607108101853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45966.607108101853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45966.607108101853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45966.607108101853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45966.607108101853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45966.607108101853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45966.607108101853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45966.607108101853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45966.607108101853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45966.607108101853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45966.607108101853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45966.607108101853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45966.607108101853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45966.607108101853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45966.607108101853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45966.607108101853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45966.607108101853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45966.607108101853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45966.607108101853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45966.607108101853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45966.607108101853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45966.607108101853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45966.607108101853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45966.607108101853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45966.607108101853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45966.607108101853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45966.607108101853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45966.607108101853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45966.607108101853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45966.607108101853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45966.607108101853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45966.607108101853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45966.607108101853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45966.607108101853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45966.607108101853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45966.607108101853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45966.607108101853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45966.607108101853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45966.607108101853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45966.607108101853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45966.607108101853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45966.607108101853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45966.607108101853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45966.607108101853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45966.607108101853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45966.607108101853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45966.607108101853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45966.607108101853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45966.607108101853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45966.607108101853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45966.607108101853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45966.607108101853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45966.607108101853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45966.607108101853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45966.607108101853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45966.607108101853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45966.607108101853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45966.607108101853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45966.607108101853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45966.607108101853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45966.607108101853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45966.607108101853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45966.607108101853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45966.607108101853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45966.607108101853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45966.607108101853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45966.607108101853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45966.607108101853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45966.607108101853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45966.607108101853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45966.607108101853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45966.607108101853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45966.607108101853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45966.607108101853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45966.607108101853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45966.607108101853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45966.607108101853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45966.607108101853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45966.607108101853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45966.607108101853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45966.607108101853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45966.607108101853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45966.607108101853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45966.607108101853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45966.607108101853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45966.607108101853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45966.607108101853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45966.607108101853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45966.607108101853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45966.607108101853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45966.607108101853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45966.607108101853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45966.607108101853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45966.607108101853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45966.607108101853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45966.607108101853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45966.607108101853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45966.607108101853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45966.607108101853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45966.607108101853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45966.607108101853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45966.607108101853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45966.607108101853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45966.607108101853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45966.607108101853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45966.607108101853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45966.607108101853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45966.607108101853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45966.607108101853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45966.607108101853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45966.607108101853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45966.607108101853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45966.607108101853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45966.607108101853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45966.607108101853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45966.607108101853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45966.607108101853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45966.607108101853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45966.607108101853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45966.607108101853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45966.607108101853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45966.607108101853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45966.607108101853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45966.607108101853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45966.607108101853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45966.607108101853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45966.607108101853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45966.607108101853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45966.607108101853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45966.607108101853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45966.607108101853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45966.607108101853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45966.607108101853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45966.607108101853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45966.607108101853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45966.607108101853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45966.607108101853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45966.607108101853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45966.607108101853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45966.607108101853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45966.607108101853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45966.607108101853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45966.607108101853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45966.607108101853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45966.607108101853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45966.607108101853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45966.607108101853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45966.607108101853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45966.607108101853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45966.607108101853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45966.607108101853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45966.607108101853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45966.607108101853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45966.607108101853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45966.607108101853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45966.607108101853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45966.607108101853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45966.607108101853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45966.607108101853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45966.607108101853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45966.607108101853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45966.607108101853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45966.607108101853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45966.607108101853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45966.607108101853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45966.607108101853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45966.607108101853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45966.607108101853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45966.607108101853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45966.607108101853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45966.607108101853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45966.607108101853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45966.607108101853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45966.607108101853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45966.607108101853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45966.607108101853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45966.607108101853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45966.607108101853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45966.607108101853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45966.607108101853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45966.607108101853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45966.607108101853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45966.607108101853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45966.607108101853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45966.607108101853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45966.607108101853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45966.607108101853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45966.607108101853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45966.607108101853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45966.607108101853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45966.607108101853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45966.607108101853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45966.607108101853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45966.607108101853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45966.607108101853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45966.607108101853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45966.607108101853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45966.607108101853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45966.607108101853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45966.607108101853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45966.607108101853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45966.607108101853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45966.607108101853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45966.607108101853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45966.607108101853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45966.607108101853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45966.607108101853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45966.607108101853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45966.607108101853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45966.607108101853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45966.607108101853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45966.607108101853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45966.607108101853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45966.607108101853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45966.607108101853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45966.607108101853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45966.607108101853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45966.607108101853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45966.607108101853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45966.607108101853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45966.607108101853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45966.607108101853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45966.607108101853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45966.607108101853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45966.607108101853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45966.607108101853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45966.607108101853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45966.607108101853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45966.607108101853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45966.607108101853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45966.607108101853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45966.607108101853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45966.607108101853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45966.607108101853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45966.607108101853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45966.607108101853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45966.607108101853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45966.607108101853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45966.607108101853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45966.607108101853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45966.607108101853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45966.607108101853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45966.607108101853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45966.607108101853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45966.607108101853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45966.607108101853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45966.607108101853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45966.607108101853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45966.607108101853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45966.607108101853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45966.607108101853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45966.607108101853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45966.607108101853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45966.607108101853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45966.607108101853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45966.607108101853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45966.607108101853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45966.607108101853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45966.607108101853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45966.607108101853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45966.607108101853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45966.607108101853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45966.607108101853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45966.607108101853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45966.607108101853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45966.607108101853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45966.607108101853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45966.607108101853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45966.607108101853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45966.607108101853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45966.607108101853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45966.607108101853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45966.607108101853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45966.607108101853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45966.607108101853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45966.607108101853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45966.607108101853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45966.607108101853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45966.607108101853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45966.607108101853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45966.607108101853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45966.607108101853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45966.607108101853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45966.607108101853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45966.607108101853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45966.607108101853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45966.607108101853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45966.607108101853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45966.607108101853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45966.607108101853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45966.607108101853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45966.607108101853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45966.607108101853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45966.607108101853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45966.607108101853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45966.607108101853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45966.607108101853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45966.607108101853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45966.607108101853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45966.607108101853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45966.607108101853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45966.607108101853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45966.607108101853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45966.607108101853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45966.607108101853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45966.607108101853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45966.607108101853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45966.607108101853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45966.607108101853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45966.607108101853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45966.607108101853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45966.607108101853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45966.607108101853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45966.607108101853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45966.607108101853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45966.607108101853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45966.607108101853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45966.607108101853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45966.607108101853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45966.607108101853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45966.607108101853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45966.607108101853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45966.607108101853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45966.607108101853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45966.607108101853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45966.607108101853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45966.607108101853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45966.607108101853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45966.607108101853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45966.607108101853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45966.607108101853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45966.607108101853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45966.607108101853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45966.607108101853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45966.607108101853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45966.607108101853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45966.607108101853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45966.607108101853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45966.607108101853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45966.607108101853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45966.607108101853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45966.607108101853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45966.607108101853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45966.607108101853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45966.607108101853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45966.607108101853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45966.607108101853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45966.607108101853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45966.607108101853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45966.607108101853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45966.607108101853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45966.607108101853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45966.607108101853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45966.607108101853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45966.607108101853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45966.607108101853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45966.607108101853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45966.607108101853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45966.607108101853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45966.607108101853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45966.607108101853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45966.607108101853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45966.607108101853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45966.607108101853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45966.607108101853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45966.607108101853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45966.607108101853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45966.607108101853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45966.607108101853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45966.607108101853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45966.607108101853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45966.607108101853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45966.607108101853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45966.607108101853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45966.607108101853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45966.607108101853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45966.607108101853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45966.607108101853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45966.607108101853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45966.607108101853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45966.607108101853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45966.607108101853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45966.607108101853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45966.607108101853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45966.607108101853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45966.607108101853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45966.607108101853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45966.607108101853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45966.607108101853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45966.607108101853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45966.607108101853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45966.607108101853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45966.607108101853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45966.607108101853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45966.607108101853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45966.607108101853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45966.607108101853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45966.607108101853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45966.607108101853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45966.607108101853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45966.607108101853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45966.607108101853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45966.607108101853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45966.607108101853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45966.607108101853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45966.607108101853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45966.607108101853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45966.607108101853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45966.607108101853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45966.607108101853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45966.607108101853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45966.607108101853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45966.607108101853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45966.607108101853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45966.607108101853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45966.607108101853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45966.607108101853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45966.607108101853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45966.607108101853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45966.607108101853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45966.607108101853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45966.607108101853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45966.607108101853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45966.607108101853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45966.607108101853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45966.607108101853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45966.607108101853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45966.607108101853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45966.607108101853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45966.607108101853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45966.607108101853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45966.607108101853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45966.607108101853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45966.607108101853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45966.607108101853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45966.607108101853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45966.607108101853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45966.607108101853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45966.607108101853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45966.607108101853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45966.607108101853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45966.607108101853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45966.607108101853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45966.607108101853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45966.607108101853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45966.607108101853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45966.607108101853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45966.607108101853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45966.607108101853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45966.607108101853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45966.607108101853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45966.607108101853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45966.607108101853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45966.607108101853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45966.607108101853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45966.607108101853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45966.607108101853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45966.607108101853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45966.607108101853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45966.607108101853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45966.607108101853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45966.607108101853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45966.607108101853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45966.607108101853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45966.607108101853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45966.607108101853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45966.607108101853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45966.607108101853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45966.607108101853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45966.607108101853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45966.607108101853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45966.607108101853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45966.607108101853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45966.607108101853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45966.607108101853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45966.607108101853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45966.607108101853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45966.607108101853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45966.607108101853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45966.607108101853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45966.607108101853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45966.607108101853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45966.607108101853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45966.607108101853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45966.607108101853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45966.607108101853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45966.607108101853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45966.607108101853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45966.607108101853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45966.607108101853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45966.607108101853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45966.607108101853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45966.607108101853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45966.607108101853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45966.607108101853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45966.607108101853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45966.607108101853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45966.607108101853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45966.607108101853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45966.607108101853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45966.607108101853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45966.607108101853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45966.607108101853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45966.607108101853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45966.607108101853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45966.607108101853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45966.607108101853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45966.607108101853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45966.607108101853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45966.607108101853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45966.607108101853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45966.607108101853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45966.607108101853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45966.607108101853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45966.607108101853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45966.607108101853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45966.607108101853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45966.607108101853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45966.607108101853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45966.607108101853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45966.607108101853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45966.607108101853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45966.607108101853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45966.607108101853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45966.607108101853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45966.607108101853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45966.607108101853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45966.607108101853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45966.607108101853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45966.607108101853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45966.607108101853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45966.607108101853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45966.607108101853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45966.607108101853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45966.607108101853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45966.607108101853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45966.607108101853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45966.607108101853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45966.607108101853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45966.607108101853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45966.607108101853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45966.607108101853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45966.607108101853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45966.607108101853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45966.607108101853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45966.607108101853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45966.607108101853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45966.607108101853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45966.607108101853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45966.607108101853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45966.607108101853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45966.607108101853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45966.607108101853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45966.607108101853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45966.607108101853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45966.607108101853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45966.607108101853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45966.607108101853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45966.607108101853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45966.607108101853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45966.607108101853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45966.607108101853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45966.607108101853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45966.607108101853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45966.607108101853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45966.607108101853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45966.607108101853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45966.607108101853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45966.607108101853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45966.607108101853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45966.607108101853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45966.607108101853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45966.607108101853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45966.607108101853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45966.607108101853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45966.607108101853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45966.607108101853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45966.607108101853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45966.607108101853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45966.607108101853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45966.607108101853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45966.607108101853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45966.607108101853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45966.607108101853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45966.607108101853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45966.607108101853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45966.607108101853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45966.607108101853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45966.607108101853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45966.607108101853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45966.607108101853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45966.607108101853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45966.607108101853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45966.607108101853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45966.607108101853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45966.607108101853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45966.607108101853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45966.607108101853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45966.607108101853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45966.607108101853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45966.607108101853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45966.607108101853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45966.607108101853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45966.607108101853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45966.607108101853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45966.607108101853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45966.607108101853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45966.607108101853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45966.607108101853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45966.607108101853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45966.607108101853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45966.607108101853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45966.607108101853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45966.607108101853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45966.607108101853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45966.607108101853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45966.607108101853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45966.607108101853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45966.607108101853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45966.607108101853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45966.607108101853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45966.607108101853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45966.607108101853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45966.607108101853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45966.607108101853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45966.607108101853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45966.607108101853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45966.607108101853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45966.607108101853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45966.607108101853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45966.607108101853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45966.607108101853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45966.607108101853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45966.607108101853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45966.607108101853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45966.607108101853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45966.607108101853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45966.607108101853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45966.607108101853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45966.607108101853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45966.607108101853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45966.607108101853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45966.607108101853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45966.607108101853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45966.607108101853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45966.607108101853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45966.607108101853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45966.607108101853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45966.607108101853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45966.607108101853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45966.607108101853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45966.607108101853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45966.607108101853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45966.607108101853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45966.607108101853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45966.607108101853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45966.607108101853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45966.607108101853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45966.607108101853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45966.607108101853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45966.607108101853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45966.607108101853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45966.607108101853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45966.607108101853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45966.607108101853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45966.607108101853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45966.607108101853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45966.607108101853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45966.607108101853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45966.607108101853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45966.607108101853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45966.607108101853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45966.607108101853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45966.607108101853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45966.607108101853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45966.607108101853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45966.607108101853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45966.607108101853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45966.607108101853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45966.607108101853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45966.607108101853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45966.607108101853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45966.607108101853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45966.607108101853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45966.607108101853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45966.607108101853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45966.607108101853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45966.607108101853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45966.607108101853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45966.607108101853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45966.607108101853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45966.607108101853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45966.607108101853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45966.607108101853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45966.607108101853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45966.607108101853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45966.607108101853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45966.607108101853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45966.607108101853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45966.607108101853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45966.607108101853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45966.607108101853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45966.607108101853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45966.607108101853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45966.607108101853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45966.607108101853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45966.607108101853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45966.607108101853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45966.607108101853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45966.607108101853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45966.607108101853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45966.607108101853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45966.607108101853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45966.607108101853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45966.607108101853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45966.607108101853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45966.607108101853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45966.607108101853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45966.607108101853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45966.607108101853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45966.607108101853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45966.607108101853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45966.607108101853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45966.607108101853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45966.607108101853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45966.607108101853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45966.607108101853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45966.607108101853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45966.607108101853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45966.607108101853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45966.607108101853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45966.607108101853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45966.607108101853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45966.607108101853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45966.607108101853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45966.607108101853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45966.607108101853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45966.607108101853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45966.607108101853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45966.607108101853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45966.607108101853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45966.607108101853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45966.607108101853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45966.607108101853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45966.607108101853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45966.607108101853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45966.607108101853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45966.607108101853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45966.607108101853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45966.607108101853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45966.607108101853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45966.607108101853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45966.607108101853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45966.607108101853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45966.607108101853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45966.607108101853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45966.607108101853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45966.607108101853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45966.607108101853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45966.607108101853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45966.607108101853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45966.607108101853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45966.607108101853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45966.607108101853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45966.607108101853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45966.607108101853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45966.607108101853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45966.607108101853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45966.607108101853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45966.607108101853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45966.607108101853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45966.607108101853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45966.607108101853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45966.607108101853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45966.607108101853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45966.607108101853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45966.607108101853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45966.607108101853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45966.607108101853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45966.607108101853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45966.607108101853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45966.607108101853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45966.607108101853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45966.607108101853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45966.607108101853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45966.607108101853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45966.607108101853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45966.607108101853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45966.607108101853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45966.607108101853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45966.607108101853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45966.607108101853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45966.607108101853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45966.607108101853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45966.607108101853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45966.607108101853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45966.607108101853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45966.607108101853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45966.607108101853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45966.607108101853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45966.607108101853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45966.607108101853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45966.607108101853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45966.607108101853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45966.607108101853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45966.607108101853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45966.607108101853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45966.607108101853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45966.607108101853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45966.607108101853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45966.607108101853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45966.607108101853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45966.607108101853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45966.607108101853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45966.607108101853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45966.607108101853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45966.607108101853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45966.607108101853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45966.607108101853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45966.607108101853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45966.607108101853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45966.607108101853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45966.607108101853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45966.607108101853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45966.607108101853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45966.607108101853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45966.607108101853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45966.607108101853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45966.607108101853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45966.607108101853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45966.607108101853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45966.607108101853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45966.607108101853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45966.607108101853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45966.607108101853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45966.607108101853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45966.607108101853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45966.607108101853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45966.607108101853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45966.607108101853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45966.607108101853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45966.607108101853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45966.607108101853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45966.607108101853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45966.607108101853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45966.607108101853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45966.607108101853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45966.607108101853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45966.607108101853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45966.607108101853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45966.607108101853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45966.607108101853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45966.607108101853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45966.607108101853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45966.607108101853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45966.607108101853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45966.607108101853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45966.607108101853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45966.607108101853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45966.607108101853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45966.607108101853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45966.607108101853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45966.607108101853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45966.607108101853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45966.607108101853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45966.607108101853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45966.607108101853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45966.607108101853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45966.607108101853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45966.607108101853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45966.607108101853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45966.607108101853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45966.607108101853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45966.607108101853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45966.607108101853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45966.607108101853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45966.607108101853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45966.607108101853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45966.607108101853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45966.607108101853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45966.607108101853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45966.607108101853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45966.607108101853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45966.607108101853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45966.607108101853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45966.607108101853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45966.607108101853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45966.607108101853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45966.607108101853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45966.607108101853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45966.607108101853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45966.607108101853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45966.607108101853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45966.607108101853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45966.607108101853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45966.607108101853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45966.607108101853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45966.607108101853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45966.607108101853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45966.607108101853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45966.607108101853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45966.607108101853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45966.607108101853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45966.607108101853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45966.607108101853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45966.607108101853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45966.607108101853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45966.607108101853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45966.607108101853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45966.607108101853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45966.607108101853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45966.607108101853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45966.607108101853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45966.607108101853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45966.607108101853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45966.607108101853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45966.607108101853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45966.607108101853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45966.607108101853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45966.607108101853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45966.607108101853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45966.607108101853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45966.607108101853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45966.607108101853</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263.12639050925645</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1</v>
      </c>
      <c r="D3" s="93" t="s">
        <v>36120</v>
      </c>
      <c r="E3" s="97" t="s">
        <v>39021</v>
      </c>
      <c r="F3" s="98"/>
      <c r="G3" s="99">
        <f ca="1">IFERROR(NOW()-F3,"")</f>
        <v>45966.607108101853</v>
      </c>
      <c r="H3" s="98">
        <v>45966.313194444447</v>
      </c>
      <c r="I3" s="98" t="str">
        <f>IFERROR(VLOOKUP(D3,DB!A:F,6,0),"")</f>
        <v>SCECO</v>
      </c>
      <c r="J3" s="98" t="str">
        <f>IFERROR(VLOOKUP(D3,DB!A:G,7,0),"")</f>
        <v>Dead</v>
      </c>
      <c r="K3" s="100" t="s">
        <v>39113</v>
      </c>
      <c r="L3" s="93" t="str">
        <f>IFERROR(VLOOKUP(D3,DB!A:I,9,0),"")</f>
        <v>Latis</v>
      </c>
    </row>
    <row r="4" spans="1:16" ht="15" customHeight="1">
      <c r="A4" s="118" t="s">
        <v>39112</v>
      </c>
      <c r="B4" s="118" t="str">
        <f>IFERROR(VLOOKUP(D4,DB!A:K,11,0),"")</f>
        <v>R4</v>
      </c>
      <c r="C4" s="119">
        <v>1</v>
      </c>
      <c r="D4" s="93" t="s">
        <v>35821</v>
      </c>
      <c r="E4" s="97" t="s">
        <v>39021</v>
      </c>
      <c r="F4" s="98"/>
      <c r="G4" s="99">
        <f ca="1">IFERROR(NOW()-F4,"")</f>
        <v>45966.607108101853</v>
      </c>
      <c r="H4" s="98">
        <v>45966.313194444447</v>
      </c>
      <c r="I4" s="98" t="str">
        <f>IFERROR(VLOOKUP(D4,DB!A:F,6,0),"")</f>
        <v>SCECO</v>
      </c>
      <c r="J4" s="98" t="str">
        <f>IFERROR(VLOOKUP(D4,DB!A:G,7,0),"")</f>
        <v>Dead</v>
      </c>
      <c r="K4" s="100" t="s">
        <v>39114</v>
      </c>
      <c r="L4" s="93" t="str">
        <f>IFERROR(VLOOKUP(D4,DB!A:I,9,0),"")</f>
        <v>Latis</v>
      </c>
    </row>
    <row r="5" spans="1:16" ht="15" customHeight="1">
      <c r="A5" s="118" t="s">
        <v>39112</v>
      </c>
      <c r="B5" s="118" t="str">
        <f>IFERROR(VLOOKUP(D5,DB!A:K,11,0),"")</f>
        <v>R4</v>
      </c>
      <c r="C5" s="119">
        <v>1</v>
      </c>
      <c r="D5" s="120" t="s">
        <v>35761</v>
      </c>
      <c r="E5" s="97" t="s">
        <v>39021</v>
      </c>
      <c r="F5" s="122"/>
      <c r="G5" s="123">
        <f ca="1">IFERROR(NOW()-F5,"")</f>
        <v>45966.607108101853</v>
      </c>
      <c r="H5" s="122">
        <v>45966.406354166669</v>
      </c>
      <c r="I5" s="118" t="str">
        <f>IFERROR(VLOOKUP(D5,DB!A:F,6,0),"")</f>
        <v>SCECO</v>
      </c>
      <c r="J5" s="118" t="str">
        <f>IFERROR(VLOOKUP(D5,DB!A:G,7,0),"")</f>
        <v>Dead</v>
      </c>
      <c r="K5" s="100" t="s">
        <v>39113</v>
      </c>
      <c r="L5" s="120" t="str">
        <f>IFERROR(VLOOKUP(D5,DB!A:I,9,0),"")</f>
        <v>Latis</v>
      </c>
    </row>
    <row r="6" spans="1:16" ht="15" customHeight="1">
      <c r="A6" s="118" t="s">
        <v>39115</v>
      </c>
      <c r="B6" s="118" t="str">
        <f>IFERROR(VLOOKUP(D6,DB!A:K,11,0),"")</f>
        <v>R4</v>
      </c>
      <c r="C6" s="119">
        <v>1</v>
      </c>
      <c r="D6" s="120" t="s">
        <v>34897</v>
      </c>
      <c r="E6" s="97" t="s">
        <v>39021</v>
      </c>
      <c r="F6" s="122">
        <v>45966.511504629627</v>
      </c>
      <c r="G6" s="123">
        <f ca="1">IFERROR(NOW()-F6,"")</f>
        <v>9.5603472225775477E-2</v>
      </c>
      <c r="H6" s="122">
        <v>45966.502002314817</v>
      </c>
      <c r="I6" s="118" t="str">
        <f>IFERROR(VLOOKUP(D6,DB!A:F,6,0),"")</f>
        <v>Generator-SG</v>
      </c>
      <c r="J6" s="118" t="str">
        <f>IFERROR(VLOOKUP(D6,DB!A:G,7,0),"")</f>
        <v>Vandalized</v>
      </c>
      <c r="K6" s="124" t="s">
        <v>39116</v>
      </c>
      <c r="L6" s="120" t="str">
        <f>IFERROR(VLOOKUP(D6,DB!A:I,9,0),"")</f>
        <v>Latis</v>
      </c>
    </row>
    <row r="7" spans="1:16" ht="15" customHeight="1">
      <c r="A7" s="118"/>
      <c r="B7" s="118" t="str">
        <f>IFERROR(VLOOKUP(D7,DB!A:K,11,0),"")</f>
        <v/>
      </c>
      <c r="C7" s="119"/>
      <c r="D7" s="93"/>
      <c r="E7" s="97"/>
      <c r="F7" s="122"/>
      <c r="G7" s="123">
        <f ca="1">IFERROR(NOW()-F7,"")</f>
        <v>45966.607108101853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45966.607108101853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45966.607108101853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45966.607108101853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45966.607108101853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45966.607108101853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45966.607108101853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45966.607108101853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45966.607108101853</v>
      </c>
      <c r="H15" s="122"/>
      <c r="I15" s="118" t="str">
        <f>IFERROR(VLOOKUP(D15,DB!A:F,6,0),"")</f>
        <v/>
      </c>
      <c r="J15" s="118" t="str">
        <f>IFERROR(VLOOKUP(D15,DB!A:G,7,0),"")</f>
        <v/>
      </c>
      <c r="K15" s="124"/>
      <c r="L15" s="120" t="str">
        <f>IFERROR(VLOOKUP(D15,DB!A:I,9,0),"")</f>
        <v/>
      </c>
    </row>
    <row r="16" spans="1:16" ht="15" customHeight="1">
      <c r="A16" s="118"/>
      <c r="B16" s="118" t="str">
        <f>IFERROR(VLOOKUP(D16,DB!A:K,11,0),"")</f>
        <v/>
      </c>
      <c r="C16" s="93"/>
      <c r="D16" s="93"/>
      <c r="E16" s="97"/>
      <c r="F16" s="122"/>
      <c r="G16" s="123">
        <f ca="1">IFERROR(NOW()-F16,"")</f>
        <v>45966.607108101853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45966.607108101853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45966.607108101853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45966.607108101853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45966.607108101853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45966.607108101853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45966.607108101853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45966.607108101853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45966.607108101853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45966.607108101853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45966.607108101853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45966.607108101853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45966.607108101853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45966.607108101853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45966.607108101853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45966.607108101853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45966.607108101853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45966.607108101853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45966.607108101853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45966.607108101853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45966.607108101853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45966.607108101853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45966.607108101853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45966.607108101853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45966.607108101853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45966.607108101853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45966.607108101853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45966.607108101853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45966.607108101853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45966.607108101853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45966.607108101853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45966.607108101853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45966.607108101853</v>
      </c>
      <c r="H48" s="122"/>
      <c r="I48" s="118" t="str">
        <f>IFERROR(VLOOKUP(D48,DB!A:F,6,0),"")</f>
        <v/>
      </c>
      <c r="J48" s="118" t="str">
        <f>IFERROR(VLOOKUP(D48,DB!A:G,7,0),"")</f>
        <v/>
      </c>
      <c r="K48" s="124"/>
      <c r="L48" s="120" t="str">
        <f>IFERROR(VLOOKUP(D48,DB!A:I,9,0),"")</f>
        <v/>
      </c>
    </row>
    <row r="49" spans="1:12" ht="15" customHeight="1">
      <c r="A49" s="125"/>
      <c r="B49" s="125" t="str">
        <f>IFERROR(VLOOKUP(D49,DB!A:K,11,0),"")</f>
        <v/>
      </c>
      <c r="C49" s="126"/>
      <c r="D49" s="127"/>
      <c r="E49" s="128"/>
      <c r="F49" s="129"/>
      <c r="G49" s="130">
        <f ca="1">IFERROR(NOW()-F49,"")</f>
        <v>45966.607108101853</v>
      </c>
      <c r="H49" s="129"/>
      <c r="I49" s="125" t="str">
        <f>IFERROR(VLOOKUP(D49,DB!A:F,6,0),"")</f>
        <v/>
      </c>
      <c r="J49" s="125" t="str">
        <f>IFERROR(VLOOKUP(D49,DB!A:G,7,0),"")</f>
        <v/>
      </c>
      <c r="K49" s="131"/>
      <c r="L49" s="127" t="str">
        <f>IFERROR(VLOOKUP(D49,DB!A:I,9,0),"")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A16" sqref="A1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74.775047916664334</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39102</v>
      </c>
      <c r="F3" s="38">
        <v>45926.188877314817</v>
      </c>
      <c r="G3" s="143">
        <f t="shared" ref="G3" ca="1" si="0">IFERROR(NOW()-F3,"")</f>
        <v>40.418230787036009</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39102</v>
      </c>
      <c r="F4" s="152">
        <v>45948.661111111112</v>
      </c>
      <c r="G4" s="153">
        <f ca="1">IFERROR(NOW()-F4,"")</f>
        <v>17.945996990740241</v>
      </c>
      <c r="H4" s="152">
        <v>45948.661111111112</v>
      </c>
      <c r="I4" s="151" t="str">
        <f>IFERROR(VLOOKUP(D4,DB!A:F,6,0),"")</f>
        <v>SCECO</v>
      </c>
      <c r="J4" s="151" t="str">
        <f>IFERROR(VLOOKUP(D4,DB!A:G,7,0),"")</f>
        <v>Dead</v>
      </c>
      <c r="K4" s="151" t="s">
        <v>39122</v>
      </c>
      <c r="L4" s="151" t="str">
        <f>IFERROR(VLOOKUP(D4,DB!A:I,9,0),"")</f>
        <v>Latis</v>
      </c>
    </row>
    <row r="5" spans="1:13" ht="30.75">
      <c r="A5" s="151" t="s">
        <v>39123</v>
      </c>
      <c r="B5" s="151" t="str">
        <f>IFERROR(VLOOKUP(D5,DB!A:K,11,0),"")</f>
        <v>R5</v>
      </c>
      <c r="C5" s="151">
        <v>1</v>
      </c>
      <c r="D5" s="151" t="s">
        <v>32921</v>
      </c>
      <c r="E5" s="151" t="s">
        <v>39021</v>
      </c>
      <c r="F5" s="152">
        <v>45966.453425925924</v>
      </c>
      <c r="G5" s="153">
        <f ca="1">IFERROR(NOW()-F5,"")</f>
        <v>0.15368217592913425</v>
      </c>
      <c r="H5" s="152">
        <v>45966.358287037037</v>
      </c>
      <c r="I5" s="151" t="str">
        <f>IFERROR(VLOOKUP(D5,DB!A:F,6,0),"")</f>
        <v>SCECO</v>
      </c>
      <c r="J5" s="151" t="str">
        <f>IFERROR(VLOOKUP(D5,DB!A:G,7,0),"")</f>
        <v>Good</v>
      </c>
      <c r="K5" s="151" t="s">
        <v>39124</v>
      </c>
      <c r="L5" s="151" t="str">
        <f>IFERROR(VLOOKUP(D5,DB!A:I,9,0),"")</f>
        <v>Latis</v>
      </c>
    </row>
    <row r="6" spans="1:13" ht="15">
      <c r="A6" s="151" t="s">
        <v>39125</v>
      </c>
      <c r="B6" s="151" t="str">
        <f>IFERROR(VLOOKUP(D6,DB!A:K,11,0),"")</f>
        <v>R5</v>
      </c>
      <c r="C6" s="151">
        <v>1</v>
      </c>
      <c r="D6" s="151" t="s">
        <v>32330</v>
      </c>
      <c r="E6" s="151" t="s">
        <v>39021</v>
      </c>
      <c r="F6" s="152">
        <v>45966.579363425924</v>
      </c>
      <c r="G6" s="153">
        <f ca="1">IFERROR(NOW()-F6,"")</f>
        <v>2.7744675928261131E-2</v>
      </c>
      <c r="H6" s="152">
        <v>45966.564085648148</v>
      </c>
      <c r="I6" s="151" t="str">
        <f>IFERROR(VLOOKUP(D6,DB!A:F,6,0),"")</f>
        <v>SCECO</v>
      </c>
      <c r="J6" s="151" t="str">
        <f>IFERROR(VLOOKUP(D6,DB!A:G,7,0),"")</f>
        <v>Dead</v>
      </c>
      <c r="K6" s="151" t="s">
        <v>39126</v>
      </c>
      <c r="L6" s="151" t="str">
        <f>IFERROR(VLOOKUP(D6,DB!A:I,9,0),"")</f>
        <v>Latis</v>
      </c>
    </row>
    <row r="7" spans="1:13" ht="15">
      <c r="A7" s="151" t="s">
        <v>39127</v>
      </c>
      <c r="B7" s="151" t="str">
        <f>IFERROR(VLOOKUP(D7,DB!A:K,11,0),"")</f>
        <v>R5</v>
      </c>
      <c r="C7" s="151">
        <v>2</v>
      </c>
      <c r="D7" s="151" t="s">
        <v>38128</v>
      </c>
      <c r="E7" s="151" t="s">
        <v>39021</v>
      </c>
      <c r="F7" s="152">
        <v>45966.582141203704</v>
      </c>
      <c r="G7" s="153">
        <f ca="1">IFERROR(NOW()-F7,"")</f>
        <v>2.4966898148704786E-2</v>
      </c>
      <c r="H7" s="152">
        <v>45966.572418981479</v>
      </c>
      <c r="I7" s="151" t="str">
        <f>IFERROR(VLOOKUP(D7,DB!A:F,6,0),"")</f>
        <v>SCECO</v>
      </c>
      <c r="J7" s="151" t="str">
        <f>IFERROR(VLOOKUP(D7,DB!A:G,7,0),"")</f>
        <v>Haj Removal</v>
      </c>
      <c r="K7" s="151" t="s">
        <v>39128</v>
      </c>
      <c r="L7" s="151" t="str">
        <f>IFERROR(VLOOKUP(D7,DB!A:I,9,0),"")</f>
        <v>Latis</v>
      </c>
    </row>
    <row r="8" spans="1:13" ht="15">
      <c r="A8" s="151" t="s">
        <v>39129</v>
      </c>
      <c r="B8" s="151" t="str">
        <f>IFERROR(VLOOKUP(D8,DB!A:K,11,0),"")</f>
        <v>R5</v>
      </c>
      <c r="C8" s="151">
        <v>4</v>
      </c>
      <c r="D8" s="151" t="s">
        <v>38168</v>
      </c>
      <c r="E8" s="151" t="s">
        <v>39021</v>
      </c>
      <c r="F8" s="152">
        <v>45966.601550925923</v>
      </c>
      <c r="G8" s="153">
        <f ca="1">IFERROR(NOW()-F8,"")</f>
        <v>5.5571759294252843E-3</v>
      </c>
      <c r="H8" s="152">
        <v>45966.586273148147</v>
      </c>
      <c r="I8" s="151" t="str">
        <f>IFERROR(VLOOKUP(D8,DB!A:F,6,0),"")</f>
        <v>SCECO</v>
      </c>
      <c r="J8" s="151" t="str">
        <f>IFERROR(VLOOKUP(D8,DB!A:G,7,0),"")</f>
        <v>Haj Removal</v>
      </c>
      <c r="K8" s="151" t="s">
        <v>39128</v>
      </c>
      <c r="L8" s="151" t="str">
        <f>IFERROR(VLOOKUP(D8,DB!A:I,9,0),"")</f>
        <v>Latis</v>
      </c>
    </row>
    <row r="9" spans="1:13" ht="15">
      <c r="A9" s="151"/>
      <c r="B9" s="151" t="str">
        <f>IFERROR(VLOOKUP(D9,DB!A:K,11,0),"")</f>
        <v/>
      </c>
      <c r="C9" s="151"/>
      <c r="D9" s="151"/>
      <c r="E9" s="151"/>
      <c r="F9" s="152"/>
      <c r="G9" s="153">
        <f ca="1">IFERROR(NOW()-F9,"")</f>
        <v>45966.607108101853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45966.607108101853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45966.607108101853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45966.607108101853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45966.607108101853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45966.607108101853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45966.607108101853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45966.607108101853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45966.607108101853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45966.607108101853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45966.607108101853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45966.607108101853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45966.607108101853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45966.607108101853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45966.607108101853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45966.607108101853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45966.607108101853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45966.607108101853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45966.607108101853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45966.607108101853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45966.607108101853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45966.607108101853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45966.607108101853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45966.607108101853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45966.607108101853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45966.607108101853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45966.607108101853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45966.607108101853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45966.607108101853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45966.607108101853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45966.607108101853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45966.607108101853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45966.607108101853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45966.607108101853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45966.607108101853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45966.607108101853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45966.607108101853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45966.607108101853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45966.607108101853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45966.607108101853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45966.607108101853</v>
      </c>
      <c r="H49" s="152"/>
      <c r="I49" s="151" t="str">
        <f>IFERROR(VLOOKUP(D49,DB!A:F,6,0),"")</f>
        <v/>
      </c>
      <c r="J49" s="151" t="str">
        <f>IFERROR(VLOOKUP(D49,DB!A:G,7,0),"")</f>
        <v/>
      </c>
      <c r="K49" s="151"/>
      <c r="L49" s="151" t="str">
        <f>IFERROR(VLOOKUP(D49,DB!A:I,9,0),"")</f>
        <v/>
      </c>
    </row>
    <row r="50" spans="1:12" ht="15">
      <c r="A50" s="157"/>
      <c r="B50" s="157" t="str">
        <f>IFERROR(VLOOKUP(D50,DB!A:K,11,0),"")</f>
        <v/>
      </c>
      <c r="C50" s="157"/>
      <c r="D50" s="157"/>
      <c r="E50" s="157"/>
      <c r="F50" s="158"/>
      <c r="G50" s="159">
        <f ca="1">IFERROR(NOW()-F50,"")</f>
        <v>45966.607108101853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45966.607108101853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45966.607108101853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45966.607108101853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45966.607108101853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45966.607108101853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45966.607108101853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45966.607108101853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45966.607108101853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45966.607108101853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45966.607108101853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45966.607108101853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45966.607108101853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45966.607108101853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45966.607108101853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45966.607108101853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45966.607108101853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45966.607108101853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45966.607108101853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45966.607108101853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45966.607108101853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45966.607108101853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45966.607108101853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45966.607108101853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45966.607108101853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45966.607108101853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45966.607108101853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45966.607108101853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45966.607108101853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45966.607108101853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45966.607108101853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45966.607108101853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45966.607108101853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45966.607108101853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45966.607108101853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45966.607108101853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45966.607108101853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45966.607108101853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45966.607108101853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45966.607108101853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45966.607108101853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45966.607108101853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45966.607108101853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45966.607108101853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45966.607108101853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45966.607108101853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45966.607108101853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45966.607108101853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45966.607108101853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45966.607108101853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45966.607108101853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45966.607108101853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45966.607108101853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45966.607108101853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45966.607108101853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45966.607108101853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45966.607108101853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45966.607108101853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45966.607108101853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45966.607108101853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45966.607108101853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45966.607108101853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45966.607108101853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45966.607108101853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45966.607108101853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45966.607108101853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45966.607108101853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45966.607108101853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45966.607108101853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45966.607108101853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45966.607108101853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45966.607108101853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45966.607108101853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45966.607108101853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45966.607108101853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45966.607108101853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45966.607108101853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45966.607108101853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45966.607108101853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45966.607108101853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45966.607108101853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45966.607108101853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45966.607108101853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45966.607108101853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45966.607108101853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45966.607108101853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45966.607108101853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45966.607108101853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45966.607108101853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45966.607108101853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45966.607108101853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45966.607108101853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45966.607108101853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45966.607108101853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45966.607108101853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45966.607108101853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45966.607108101853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45966.607108101853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45966.607108101853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45966.607108101853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45966.607108101853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45966.607108101853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45966.607108101853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45966.607108101853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45966.607108101853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45966.607108101853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45966.607108101853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45966.607108101853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45966.607108101853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45966.607108101853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45966.607108101853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45966.607108101853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45966.607108101853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45966.607108101853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45966.607108101853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45966.607108101853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45966.607108101853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45966.607108101853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45966.607108101853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45966.607108101853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45966.607108101853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45966.607108101853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45966.607108101853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45966.607108101853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45966.607108101853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45966.607108101853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45966.607108101853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45966.607108101853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45966.607108101853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45966.607108101853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45966.607108101853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45966.607108101853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45966.607108101853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45966.607108101853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45966.607108101853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45966.607108101853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45966.607108101853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45966.607108101853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45966.607108101853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45966.607108101853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45966.607108101853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45966.607108101853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45966.607108101853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45966.607108101853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45966.607108101853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45966.607108101853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45966.607108101853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45966.607108101853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45966.607108101853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45966.607108101853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45966.607108101853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45966.607108101853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45966.607108101853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45966.607108101853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45966.607108101853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45966.607108101853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45966.607108101853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45966.607108101853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45966.607108101853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45966.607108101853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45966.607108101853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45966.607108101853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45966.607108101853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45966.607108101853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45966.607108101853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45966.607108101853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45966.607108101853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45966.607108101853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45966.607108101853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45966.607108101853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45966.607108101853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45966.607108101853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45966.607108101853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45966.607108101853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45966.607108101853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45966.607108101853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45966.607108101853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45966.607108101853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45966.607108101853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45966.607108101853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45966.607108101853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45966.607108101853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45966.607108101853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45966.607108101853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45966.607108101853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45966.607108101853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45966.607108101853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45966.607108101853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45966.607108101853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45966.607108101853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45966.607108101853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45966.607108101853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45966.607108101853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45966.607108101853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45966.607108101853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45966.607108101853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45966.607108101853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45966.607108101853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45966.607108101853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45966.607108101853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45966.607108101853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45966.607108101853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45966.607108101853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45966.607108101853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45966.607108101853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45966.607108101853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45966.607108101853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45966.607108101853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45966.607108101853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45966.607108101853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45966.607108101853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45966.607108101853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45966.607108101853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45966.607108101853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45966.607108101853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45966.607108101853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45966.607108101853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45966.607108101853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45966.607108101853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45966.607108101853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45966.607108101853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45966.607108101853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45966.607108101853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45966.607108101853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45966.607108101853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45966.607108101853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45966.607108101853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45966.607108101853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45966.607108101853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45966.607108101853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45966.607108101853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45966.607108101853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45966.607108101853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45966.607108101853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45966.607108101853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45966.607108101853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45966.607108101853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45966.607108101853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45966.607108101853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45966.607108101853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45966.607108101853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45966.607108101853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45966.607108101853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45966.607108101853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45966.607108101853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45966.607108101853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45966.607108101853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45966.607108101853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45966.607108101853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45966.607108101853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45966.607108101853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45966.607108101853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45966.607108101853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45966.607108101853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45966.607108101853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45966.607108101853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45966.607108101853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45966.607108101853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45966.607108101853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45966.607108101853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45966.607108101853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45966.607108101853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45966.607108101853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45966.607108101853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45966.607108101853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45966.607108101853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45966.607108101853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45966.607108101853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45966.607108101853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45966.607108101853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45966.607108101853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45966.607108101853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45966.607108101853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45966.607108101853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45966.607108101853</v>
      </c>
      <c r="H324" s="158"/>
      <c r="I324" s="157" t="str">
        <f>IFERROR(VLOOKUP(D324,DB!A:F,6,0),"")</f>
        <v/>
      </c>
      <c r="J324" s="157" t="str">
        <f>IFERROR(VLOOKUP(D324,DB!A:G,7,0),"")</f>
        <v/>
      </c>
      <c r="K324" s="157"/>
      <c r="L324" s="157" t="str">
        <f>IFERROR(VLOOKUP(D324,DB!A:I,9,0),"")</f>
        <v/>
      </c>
    </row>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4" ht="15"/>
    <row r="435" ht="15"/>
    <row r="436" ht="15"/>
    <row r="437" ht="15"/>
    <row r="438" ht="15"/>
    <row r="439" ht="15"/>
    <row r="440" ht="15"/>
    <row r="441" ht="15"/>
    <row r="442" ht="15"/>
    <row r="443" ht="15"/>
    <row r="444"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33" ht="15"/>
    <row r="534" ht="15"/>
    <row r="535" ht="15"/>
    <row r="536" ht="15"/>
    <row r="537" ht="15"/>
    <row r="538" ht="15"/>
    <row r="563" ht="15"/>
    <row r="564" ht="15"/>
    <row r="565" ht="15"/>
    <row r="566" ht="15"/>
    <row r="567" ht="15"/>
    <row r="568" ht="15"/>
    <row r="569" ht="15"/>
    <row r="570" ht="15"/>
    <row r="571" ht="15"/>
    <row r="572" ht="15"/>
    <row r="573"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862" ht="15"/>
    <row r="863" ht="15"/>
    <row r="864" ht="15"/>
    <row r="865" ht="15"/>
    <row r="866" ht="15"/>
    <row r="867" ht="15"/>
    <row r="868"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5" ht="15"/>
    <row r="1086" ht="15"/>
    <row r="1087" ht="15"/>
    <row r="1089" ht="15"/>
    <row r="1090" ht="15"/>
    <row r="1091"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7" ht="15"/>
    <row r="1118" ht="15"/>
    <row r="1119"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9" ht="15"/>
    <row r="1200" ht="15"/>
    <row r="1201" ht="15"/>
    <row r="1204" ht="15"/>
    <row r="1205" ht="15"/>
    <row r="1208" ht="15"/>
    <row r="1209" ht="15"/>
    <row r="1210" ht="15"/>
    <row r="1211" ht="15"/>
    <row r="1212" ht="15"/>
    <row r="1213" ht="15"/>
    <row r="1214" ht="15"/>
    <row r="1215" ht="15"/>
    <row r="1216" ht="15"/>
    <row r="1222" ht="15"/>
    <row r="1223" ht="15"/>
    <row r="1224" ht="15"/>
    <row r="1225" ht="15"/>
    <row r="1226" ht="15"/>
    <row r="1227" ht="15"/>
    <row r="1228" ht="15"/>
    <row r="1229" ht="15"/>
    <row r="1230" ht="15"/>
    <row r="1238" ht="15"/>
    <row r="1239" ht="15"/>
    <row r="1240" ht="15"/>
    <row r="1241" ht="15"/>
    <row r="1242" ht="15"/>
    <row r="1243" ht="15"/>
    <row r="1244" ht="15"/>
    <row r="1245" ht="15"/>
    <row r="1246" ht="15"/>
    <row r="1247" ht="15"/>
    <row r="1248" ht="15"/>
    <row r="1249" ht="15"/>
    <row r="1250" ht="15"/>
    <row r="1251" ht="15"/>
    <row r="1252" ht="15"/>
    <row r="1253" ht="15"/>
    <row r="1255" ht="15"/>
  </sheetData>
  <dataValidations count="2">
    <dataValidation allowBlank="1" showInputMessage="1" showErrorMessage="1" sqref="E1" xr:uid="{920C6338-E771-4DAE-8C89-92A9093EA4DE}"/>
    <dataValidation type="list" allowBlank="1" showInputMessage="1" showErrorMessage="1" sqref="E2:E3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2"/>
      <c r="G2" s="115">
        <f ca="1">IFERROR(NOW()-F2,"-")</f>
        <v>45966.607108101853</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02"/>
      <c r="E3" s="102"/>
      <c r="F3" s="172"/>
      <c r="G3" s="115">
        <f ca="1">IFERROR(NOW()-F3,"-")</f>
        <v>45966.607108101853</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02"/>
      <c r="F4" s="172"/>
      <c r="G4" s="115">
        <f ca="1">IFERROR(NOW()-F4,"-")</f>
        <v>45966.607108101853</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45966.607108101853</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45966.607108101853</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45966.607108101853</v>
      </c>
      <c r="H7" s="172"/>
      <c r="I7" s="171" t="str">
        <f>IFERROR(VLOOKUP(D7,DB!A:F,6,0),"")</f>
        <v/>
      </c>
      <c r="J7" s="102" t="str">
        <f>IFERROR(VLOOKUP(D7,DB!A:G,7,0),"")</f>
        <v/>
      </c>
      <c r="K7" s="169"/>
      <c r="L7" s="173" t="str">
        <f>IFERROR(VLOOKUP(D7,DB!A:I,9,0),"")</f>
        <v/>
      </c>
    </row>
    <row r="8" spans="1:16383" ht="31.5" customHeight="1">
      <c r="A8" s="174"/>
      <c r="B8" s="175" t="str">
        <f>IFERROR(VLOOKUP(D8,DB!A:K,11,0),"")</f>
        <v/>
      </c>
      <c r="C8" s="168"/>
      <c r="D8" s="175"/>
      <c r="E8" s="102"/>
      <c r="F8" s="176"/>
      <c r="G8" s="115">
        <f ca="1">IFERROR(NOW()-F8,"-")</f>
        <v>45966.607108101853</v>
      </c>
      <c r="H8" s="176"/>
      <c r="I8" s="175" t="str">
        <f>IFERROR(VLOOKUP(D8,DB!A:F,6,0),"")</f>
        <v/>
      </c>
      <c r="J8" s="175" t="str">
        <f>IFERROR(VLOOKUP(D8,DB!A:G,7,0),"")</f>
        <v/>
      </c>
      <c r="K8" s="169"/>
      <c r="L8" s="177" t="str">
        <f>IFERROR(VLOOKUP(D8,DB!A:I,9,0),"")</f>
        <v/>
      </c>
    </row>
    <row r="9" spans="1:16383" ht="31.5" customHeight="1">
      <c r="A9" s="174"/>
      <c r="B9" s="175" t="str">
        <f>IFERROR(VLOOKUP(D9,DB!A:K,11,0),"")</f>
        <v/>
      </c>
      <c r="C9" s="168"/>
      <c r="D9" s="175"/>
      <c r="E9" s="102"/>
      <c r="F9" s="176"/>
      <c r="G9" s="115">
        <f ca="1">IFERROR(NOW()-F9,"-")</f>
        <v>45966.607108101853</v>
      </c>
      <c r="H9" s="176"/>
      <c r="I9" s="175" t="str">
        <f>IFERROR(VLOOKUP(D9,DB!A:F,6,0),"")</f>
        <v/>
      </c>
      <c r="J9" s="175" t="str">
        <f>IFERROR(VLOOKUP(D9,DB!A:G,7,0),"")</f>
        <v/>
      </c>
      <c r="K9" s="169"/>
      <c r="L9" s="177" t="str">
        <f>IFERROR(VLOOKUP(D9,DB!A:I,9,0),"")</f>
        <v/>
      </c>
    </row>
    <row r="10" spans="1:16383" ht="31.5" customHeight="1">
      <c r="A10" s="174"/>
      <c r="B10" s="175" t="str">
        <f>IFERROR(VLOOKUP(D10,DB!A:K,11,0),"")</f>
        <v/>
      </c>
      <c r="C10" s="168"/>
      <c r="D10" s="175"/>
      <c r="E10" s="102"/>
      <c r="F10" s="176"/>
      <c r="G10" s="115">
        <f ca="1">IFERROR(NOW()-F10,"-")</f>
        <v>45966.607108101853</v>
      </c>
      <c r="H10" s="176"/>
      <c r="I10" s="175" t="str">
        <f>IFERROR(VLOOKUP(D10,DB!A:F,6,0),"")</f>
        <v/>
      </c>
      <c r="J10" s="175" t="str">
        <f>IFERROR(VLOOKUP(D10,DB!A:G,7,0),"")</f>
        <v/>
      </c>
      <c r="K10" s="169"/>
      <c r="L10" s="177" t="str">
        <f>IFERROR(VLOOKUP(D10,DB!A:I,9,0),"")</f>
        <v/>
      </c>
    </row>
    <row r="11" spans="1:16383" ht="31.5" customHeight="1">
      <c r="A11" s="174"/>
      <c r="B11" s="175" t="str">
        <f>IFERROR(VLOOKUP(D11,DB!A:K,11,0),"")</f>
        <v/>
      </c>
      <c r="C11" s="168"/>
      <c r="D11" s="175"/>
      <c r="E11" s="102"/>
      <c r="F11" s="176"/>
      <c r="G11" s="115">
        <f ca="1">IFERROR(NOW()-F11,"-")</f>
        <v>45966.607108101853</v>
      </c>
      <c r="H11" s="176"/>
      <c r="I11" s="175" t="str">
        <f>IFERROR(VLOOKUP(D11,DB!A:F,6,0),"")</f>
        <v/>
      </c>
      <c r="J11" s="175" t="str">
        <f>IFERROR(VLOOKUP(D11,DB!A:G,7,0),"")</f>
        <v/>
      </c>
      <c r="K11" s="169"/>
      <c r="L11" s="177" t="str">
        <f>IFERROR(VLOOKUP(D11,DB!A:I,9,0),"")</f>
        <v/>
      </c>
    </row>
    <row r="12" spans="1:16383" ht="31.5" customHeight="1">
      <c r="A12" s="174"/>
      <c r="B12" s="175" t="str">
        <f>IFERROR(VLOOKUP(D12,DB!A:K,11,0),"")</f>
        <v/>
      </c>
      <c r="C12" s="168"/>
      <c r="D12" s="175"/>
      <c r="E12" s="102"/>
      <c r="F12" s="176"/>
      <c r="G12" s="115">
        <f ca="1">IFERROR(NOW()-F12,"-")</f>
        <v>45966.607108101853</v>
      </c>
      <c r="H12" s="176"/>
      <c r="I12" s="175" t="str">
        <f>IFERROR(VLOOKUP(D12,DB!A:F,6,0),"")</f>
        <v/>
      </c>
      <c r="J12" s="175" t="str">
        <f>IFERROR(VLOOKUP(D12,DB!A:G,7,0),"")</f>
        <v/>
      </c>
      <c r="K12" s="169"/>
      <c r="L12" s="177" t="str">
        <f>IFERROR(VLOOKUP(D12,DB!A:I,9,0),"")</f>
        <v/>
      </c>
    </row>
    <row r="13" spans="1:16383" ht="31.5" customHeight="1">
      <c r="A13" s="174"/>
      <c r="B13" s="175" t="str">
        <f>IFERROR(VLOOKUP(D13,DB!A:K,11,0),"")</f>
        <v/>
      </c>
      <c r="C13" s="168"/>
      <c r="D13" s="175"/>
      <c r="E13" s="102"/>
      <c r="F13" s="176"/>
      <c r="G13" s="115">
        <f ca="1">IFERROR(NOW()-F13,"-")</f>
        <v>45966.607108101853</v>
      </c>
      <c r="H13" s="176"/>
      <c r="I13" s="175" t="str">
        <f>IFERROR(VLOOKUP(D13,DB!A:F,6,0),"")</f>
        <v/>
      </c>
      <c r="J13" s="175" t="str">
        <f>IFERROR(VLOOKUP(D13,DB!A:G,7,0),"")</f>
        <v/>
      </c>
      <c r="K13" s="169"/>
      <c r="L13" s="177" t="str">
        <f>IFERROR(VLOOKUP(D13,DB!A:I,9,0),"")</f>
        <v/>
      </c>
    </row>
    <row r="14" spans="1:16383" ht="31.5" customHeight="1">
      <c r="A14" s="174"/>
      <c r="B14" s="175" t="str">
        <f>IFERROR(VLOOKUP(D14,DB!A:K,11,0),"")</f>
        <v/>
      </c>
      <c r="C14" s="168"/>
      <c r="D14" s="175"/>
      <c r="E14" s="102"/>
      <c r="F14" s="176"/>
      <c r="G14" s="115">
        <f ca="1">IFERROR(NOW()-F14,"-")</f>
        <v>45966.607108101853</v>
      </c>
      <c r="H14" s="176"/>
      <c r="I14" s="175" t="str">
        <f>IFERROR(VLOOKUP(D14,DB!A:F,6,0),"")</f>
        <v/>
      </c>
      <c r="J14" s="175" t="str">
        <f>IFERROR(VLOOKUP(D14,DB!A:G,7,0),"")</f>
        <v/>
      </c>
      <c r="K14" s="169"/>
      <c r="L14" s="177" t="str">
        <f>IFERROR(VLOOKUP(D14,DB!A:I,9,0),"")</f>
        <v/>
      </c>
    </row>
    <row r="15" spans="1:16383" ht="31.5" customHeight="1">
      <c r="A15" s="174"/>
      <c r="B15" s="175" t="str">
        <f>IFERROR(VLOOKUP(D15,DB!A:K,11,0),"")</f>
        <v/>
      </c>
      <c r="C15" s="168"/>
      <c r="D15" s="175"/>
      <c r="E15" s="102"/>
      <c r="F15" s="176"/>
      <c r="G15" s="115">
        <f ca="1">IFERROR(NOW()-F15,"-")</f>
        <v>45966.607108101853</v>
      </c>
      <c r="H15" s="176"/>
      <c r="I15" s="175" t="str">
        <f>IFERROR(VLOOKUP(D15,DB!A:F,6,0),"")</f>
        <v/>
      </c>
      <c r="J15" s="175" t="str">
        <f>IFERROR(VLOOKUP(D15,DB!A:G,7,0),"")</f>
        <v/>
      </c>
      <c r="K15" s="169"/>
      <c r="L15" s="177" t="str">
        <f>IFERROR(VLOOKUP(D15,DB!A:I,9,0),"")</f>
        <v/>
      </c>
    </row>
    <row r="16" spans="1:16383" ht="31.5" customHeight="1">
      <c r="A16" s="174"/>
      <c r="B16" s="175" t="str">
        <f>IFERROR(VLOOKUP(D16,DB!A:K,11,0),"")</f>
        <v/>
      </c>
      <c r="C16" s="168"/>
      <c r="D16" s="175"/>
      <c r="E16" s="102"/>
      <c r="F16" s="176"/>
      <c r="G16" s="115">
        <f ca="1">IFERROR(NOW()-F16,"-")</f>
        <v>45966.607108101853</v>
      </c>
      <c r="H16" s="176"/>
      <c r="I16" s="175" t="str">
        <f>IFERROR(VLOOKUP(D16,DB!A:F,6,0),"")</f>
        <v/>
      </c>
      <c r="J16" s="175" t="str">
        <f>IFERROR(VLOOKUP(D16,DB!A:G,7,0),"")</f>
        <v/>
      </c>
      <c r="K16" s="169"/>
      <c r="L16" s="177" t="str">
        <f>IFERROR(VLOOKUP(D16,DB!A:I,9,0),"")</f>
        <v/>
      </c>
    </row>
    <row r="17" spans="1:12" ht="31.5" customHeight="1">
      <c r="A17" s="174"/>
      <c r="B17" s="175" t="str">
        <f>IFERROR(VLOOKUP(D17,DB!A:K,11,0),"")</f>
        <v/>
      </c>
      <c r="C17" s="168"/>
      <c r="D17" s="175"/>
      <c r="E17" s="102"/>
      <c r="F17" s="176"/>
      <c r="G17" s="115">
        <f ca="1">IFERROR(NOW()-F17,"-")</f>
        <v>45966.607108101853</v>
      </c>
      <c r="H17" s="176"/>
      <c r="I17" s="175" t="str">
        <f>IFERROR(VLOOKUP(D17,DB!A:F,6,0),"")</f>
        <v/>
      </c>
      <c r="J17" s="175" t="str">
        <f>IFERROR(VLOOKUP(D17,DB!A:G,7,0),"")</f>
        <v/>
      </c>
      <c r="K17" s="169"/>
      <c r="L17" s="177" t="str">
        <f>IFERROR(VLOOKUP(D17,DB!A:I,9,0),"")</f>
        <v/>
      </c>
    </row>
    <row r="18" spans="1:12" ht="31.5" customHeight="1">
      <c r="A18" s="174"/>
      <c r="B18" s="175" t="str">
        <f>IFERROR(VLOOKUP(D18,DB!A:K,11,0),"")</f>
        <v/>
      </c>
      <c r="C18" s="168"/>
      <c r="D18" s="175"/>
      <c r="E18" s="102"/>
      <c r="F18" s="176"/>
      <c r="G18" s="115">
        <f ca="1">IFERROR(NOW()-F18,"-")</f>
        <v>45966.607108101853</v>
      </c>
      <c r="H18" s="176"/>
      <c r="I18" s="175" t="str">
        <f>IFERROR(VLOOKUP(D18,DB!A:F,6,0),"")</f>
        <v/>
      </c>
      <c r="J18" s="175" t="str">
        <f>IFERROR(VLOOKUP(D18,DB!A:G,7,0),"")</f>
        <v/>
      </c>
      <c r="K18" s="169"/>
      <c r="L18" s="177" t="str">
        <f>IFERROR(VLOOKUP(D18,DB!A:I,9,0),"")</f>
        <v/>
      </c>
    </row>
    <row r="19" spans="1:12" ht="31.5" customHeight="1">
      <c r="A19" s="174"/>
      <c r="B19" s="175" t="str">
        <f>IFERROR(VLOOKUP(D19,DB!A:K,11,0),"")</f>
        <v/>
      </c>
      <c r="C19" s="168"/>
      <c r="D19" s="175"/>
      <c r="E19" s="102"/>
      <c r="F19" s="176"/>
      <c r="G19" s="115">
        <f ca="1">IFERROR(NOW()-F19,"-")</f>
        <v>45966.607108101853</v>
      </c>
      <c r="H19" s="176"/>
      <c r="I19" s="175" t="str">
        <f>IFERROR(VLOOKUP(D19,DB!A:F,6,0),"")</f>
        <v/>
      </c>
      <c r="J19" s="175" t="str">
        <f>IFERROR(VLOOKUP(D19,DB!A:G,7,0),"")</f>
        <v/>
      </c>
      <c r="K19" s="169"/>
      <c r="L19" s="177" t="str">
        <f>IFERROR(VLOOKUP(D19,DB!A:I,9,0),"")</f>
        <v/>
      </c>
    </row>
    <row r="20" spans="1:12" ht="31.5" customHeight="1">
      <c r="A20" s="174"/>
      <c r="B20" s="175" t="str">
        <f>IFERROR(VLOOKUP(D20,DB!A:K,11,0),"")</f>
        <v/>
      </c>
      <c r="C20" s="168"/>
      <c r="D20" s="175"/>
      <c r="E20" s="102"/>
      <c r="F20" s="176"/>
      <c r="G20" s="115">
        <f ca="1">IFERROR(NOW()-F20,"-")</f>
        <v>45966.607108101853</v>
      </c>
      <c r="H20" s="176"/>
      <c r="I20" s="175" t="str">
        <f>IFERROR(VLOOKUP(D20,DB!A:F,6,0),"")</f>
        <v/>
      </c>
      <c r="J20" s="175" t="str">
        <f>IFERROR(VLOOKUP(D20,DB!A:G,7,0),"")</f>
        <v/>
      </c>
      <c r="K20" s="169"/>
      <c r="L20" s="177" t="str">
        <f>IFERROR(VLOOKUP(D20,DB!A:I,9,0),"")</f>
        <v/>
      </c>
    </row>
    <row r="21" spans="1:12" ht="31.5" customHeight="1">
      <c r="A21" s="174"/>
      <c r="B21" s="175" t="str">
        <f>IFERROR(VLOOKUP(D21,DB!A:K,11,0),"")</f>
        <v/>
      </c>
      <c r="C21" s="168"/>
      <c r="D21" s="175"/>
      <c r="E21" s="102"/>
      <c r="F21" s="176"/>
      <c r="G21" s="115">
        <f ca="1">IFERROR(NOW()-F21,"-")</f>
        <v>45966.607108101853</v>
      </c>
      <c r="H21" s="176"/>
      <c r="I21" s="175" t="str">
        <f>IFERROR(VLOOKUP(D21,DB!A:F,6,0),"")</f>
        <v/>
      </c>
      <c r="J21" s="175" t="str">
        <f>IFERROR(VLOOKUP(D21,DB!A:G,7,0),"")</f>
        <v/>
      </c>
      <c r="K21" s="169"/>
      <c r="L21" s="177" t="str">
        <f>IFERROR(VLOOKUP(D21,DB!A:I,9,0),"")</f>
        <v/>
      </c>
    </row>
    <row r="22" spans="1:12" ht="31.5" customHeight="1">
      <c r="A22" s="174"/>
      <c r="B22" s="175" t="str">
        <f>IFERROR(VLOOKUP(D22,DB!A:K,11,0),"")</f>
        <v/>
      </c>
      <c r="C22" s="168"/>
      <c r="D22" s="175"/>
      <c r="E22" s="102"/>
      <c r="F22" s="176"/>
      <c r="G22" s="115">
        <f ca="1">IFERROR(NOW()-F22,"-")</f>
        <v>45966.607108101853</v>
      </c>
      <c r="H22" s="176"/>
      <c r="I22" s="175" t="str">
        <f>IFERROR(VLOOKUP(D22,DB!A:F,6,0),"")</f>
        <v/>
      </c>
      <c r="J22" s="175" t="str">
        <f>IFERROR(VLOOKUP(D22,DB!A:G,7,0),"")</f>
        <v/>
      </c>
      <c r="K22" s="169"/>
      <c r="L22" s="177" t="str">
        <f>IFERROR(VLOOKUP(D22,DB!A:I,9,0),"")</f>
        <v/>
      </c>
    </row>
    <row r="23" spans="1:12" ht="31.5" customHeight="1">
      <c r="A23" s="174"/>
      <c r="B23" s="175" t="str">
        <f>IFERROR(VLOOKUP(D23,DB!A:K,11,0),"")</f>
        <v/>
      </c>
      <c r="C23" s="168"/>
      <c r="D23" s="175"/>
      <c r="E23" s="102"/>
      <c r="F23" s="176"/>
      <c r="G23" s="115">
        <f ca="1">IFERROR(NOW()-F23,"-")</f>
        <v>45966.607108101853</v>
      </c>
      <c r="H23" s="176"/>
      <c r="I23" s="175" t="str">
        <f>IFERROR(VLOOKUP(D23,DB!A:F,6,0),"")</f>
        <v/>
      </c>
      <c r="J23" s="175" t="str">
        <f>IFERROR(VLOOKUP(D23,DB!A:G,7,0),"")</f>
        <v/>
      </c>
      <c r="K23" s="169"/>
      <c r="L23" s="177" t="str">
        <f>IFERROR(VLOOKUP(D23,DB!A:I,9,0),"")</f>
        <v/>
      </c>
    </row>
    <row r="24" spans="1:12" ht="31.5" customHeight="1">
      <c r="A24" s="103"/>
      <c r="B24" s="102" t="str">
        <f>IFERROR(VLOOKUP(D24,DB!A:K,11,0),"")</f>
        <v/>
      </c>
      <c r="C24" s="104"/>
      <c r="D24" s="102"/>
      <c r="E24" s="105"/>
      <c r="F24" s="106"/>
      <c r="G24" s="76">
        <f ca="1">IFERROR(NOW()-F24,"-")</f>
        <v>45966.607108101853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45966.607108101853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45966.607108101853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45966.607108101853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45966.607108101853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45966.607108101853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45966.607108101853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45966.607108101853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45966.607108101853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45966.607108101853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45966.607108101853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45966.607108101853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45966.607108101853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45966.607108101853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45966.607108101853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45966.607108101853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45966.607108101853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45966.607108101853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45966.607108101853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45966.607108101853</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2025-11-05T11:35:10Z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