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24" documentId="120_S{2AC9BD13-BADA-5192-A53E-5A8FF88502F6}" xr6:coauthVersionLast="47" xr6:coauthVersionMax="47" xr10:uidLastSave="{95D2B928-2350-4100-9BA7-95989D89067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5" i="3"/>
  <c r="L6" i="9"/>
  <c r="L7" i="9"/>
  <c r="J6" i="9"/>
  <c r="J7" i="9"/>
  <c r="I6" i="9"/>
  <c r="I7" i="9"/>
  <c r="G2" i="9"/>
  <c r="G3" i="9"/>
  <c r="G4" i="9"/>
  <c r="G5" i="9"/>
  <c r="G6" i="9"/>
  <c r="G7" i="9"/>
  <c r="J2" i="9"/>
  <c r="J3" i="9"/>
  <c r="J4" i="9"/>
  <c r="J5" i="9"/>
  <c r="L2" i="9"/>
  <c r="L3" i="9"/>
  <c r="L4" i="9"/>
  <c r="L5" i="9"/>
  <c r="I3" i="9"/>
  <c r="I4" i="9"/>
  <c r="I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<sst xmlns="http://schemas.openxmlformats.org/spreadsheetml/2006/main" count="180280" uniqueCount="39125">
  <si>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</si>
  <si>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</si>
  <si>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</si>
  <si>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</si>
  <si>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</si>
  <si>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</si>
  <si>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</si>
  <si>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</si>
  <si>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</si>
  <si>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</si>
  <si>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</si>
  <si>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</si>
  <si>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</si>
  <si>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</si>
  <si>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</si>
  <si>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</si>
  <si>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</si>
  <si>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</si>
  <si>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</si>
  <si>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</si>
  <si>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</si>
  <si>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</si>
  <si>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</si>
  <si>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</si>
  <si>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</si>
  <si>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</si>
  <si>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</si>
  <si>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</si>
  <si>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</si>
  <si>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</si>
  <si>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</si>
  <si>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</si>
  <si>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</si>
  <si>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</si>
  <si>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</si>
  <si>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</si>
  <si>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</si>
  <si>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</si>
  <si>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</si>
  <si>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</si>
  <si>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</si>
  <si>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</si>
  <si>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</si>
  <si>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</si>
  <si>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</si>
  <si>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</si>
  <si>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</si>
  <si>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</si>
  <si>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</si>
  <si>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</si>
  <si>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</si>
  <si>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</si>
  <si>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</si>
  <si>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</si>
  <si>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</si>
  <si>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</si>
  <si>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</si>
  <si>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</si>
  <si>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</si>
  <si>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</si>
  <si>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</si>
  <si>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</si>
  <si>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</si>
  <si>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</si>
  <si>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</si>
  <si>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</si>
  <si>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</si>
  <si>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</si>
  <si>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</si>
  <si>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</si>
  <si>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</si>
  <si>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</si>
  <si>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</si>
  <si>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</si>
  <si>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</si>
  <si>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</si>
  <si>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</si>
  <si>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</si>
  <si>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</si>
  <si>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</si>
  <si>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</si>
  <si>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</si>
  <si>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</si>
  <si>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</si>
  <si>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</si>
  <si>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</si>
  <si>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</si>
  <si>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</si>
  <si>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</si>
  <si>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</si>
  <si>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</si>
  <si>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</si>
  <si>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</si>
  <si>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</si>
  <si>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</si>
  <si>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</si>
  <si>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</si>
  <si>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</si>
  <si>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</si>
  <si>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</si>
  <si>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</si>
  <si>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</si>
  <si>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</si>
  <si>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</si>
  <si>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</si>
  <si>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</si>
  <si>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</si>
  <si>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</si>
  <si>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</si>
  <si>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</si>
  <si>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</si>
  <si>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</si>
  <si>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</si>
  <si>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</si>
  <si>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</si>
  <si>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</si>
  <si>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</si>
  <si>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</si>
  <si>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</si>
  <si>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</si>
  <si>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</si>
  <si>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</si>
  <si>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</si>
  <si>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</si>
  <si>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</si>
  <si>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</si>
  <si>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</si>
  <si>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</si>
  <si>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</si>
  <si>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</si>
  <si>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</si>
  <si>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</si>
  <si>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</si>
  <si>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</si>
  <si>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</si>
  <si>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</si>
  <si>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</si>
  <si>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</si>
  <si>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</si>
  <si>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</si>
  <si>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</si>
  <si>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</si>
  <si>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</si>
  <si>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</si>
  <si>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</si>
  <si>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</si>
  <si>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</si>
  <si>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</si>
  <si>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</si>
  <si>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</si>
  <si>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</si>
  <si>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</si>
  <si>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</si>
  <si>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</si>
  <si>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</si>
  <si>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</si>
  <si>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</si>
  <si>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</si>
  <si>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</si>
  <si>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</si>
  <si>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</si>
  <si>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</si>
  <si>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</si>
  <si>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</si>
  <si>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</si>
  <si>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</si>
  <si>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</si>
  <si>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</si>
  <si>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</si>
  <si>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</si>
  <si>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</si>
  <si>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</si>
  <si>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</si>
  <si>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</si>
  <si>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</si>
  <si>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</si>
  <si>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</si>
  <si>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</si>
  <si>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</si>
  <si>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</si>
  <si>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</si>
  <si>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</si>
  <si>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</si>
  <si>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</si>
  <si>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</si>
  <si>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</si>
  <si>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</si>
  <si>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</si>
  <si>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</si>
  <si>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</si>
  <si>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</si>
  <si>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</si>
  <si>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</si>
  <si>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</si>
  <si>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</si>
  <si>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</si>
  <si>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</si>
  <si>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</si>
  <si>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</si>
  <si>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</si>
  <si>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</si>
  <si>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</si>
  <si>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</si>
  <si>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</si>
  <si>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</si>
  <si>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</si>
  <si>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</si>
  <si>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</si>
  <si>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</si>
  <si>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</si>
  <si>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</si>
  <si>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</si>
  <si>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</si>
  <si>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</si>
  <si>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</si>
  <si>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</si>
  <si>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</si>
  <si>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</si>
  <si>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</si>
  <si>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</si>
  <si>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</si>
  <si>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</si>
  <si>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</si>
  <si>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</si>
  <si>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</si>
  <si>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</si>
  <si>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</si>
  <si>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</si>
  <si>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</si>
  <si>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</si>
  <si>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</si>
  <si>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</si>
  <si>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</si>
  <si>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</si>
  <si>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</si>
  <si>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</si>
  <si>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</si>
  <si>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</si>
  <si>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</si>
  <si>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</si>
  <si>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</si>
  <si>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</si>
  <si>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</si>
  <si>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</si>
  <si>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</si>
  <si>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</si>
  <si>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</si>
  <si>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</si>
  <si>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</si>
  <si>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</si>
  <si>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</si>
  <si>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</si>
  <si>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</si>
  <si>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</si>
  <si>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</si>
  <si>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</si>
  <si>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</si>
  <si>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</si>
  <si>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</si>
  <si>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</si>
  <si>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</si>
  <si>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</si>
  <si>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</si>
  <si>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</si>
  <si>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</si>
  <si>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</si>
  <si>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</si>
  <si>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</si>
  <si>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</si>
  <si>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</si>
  <si>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</si>
  <si>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</si>
  <si>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</si>
  <si>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</si>
  <si>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</si>
  <si>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</si>
  <si>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</si>
  <si>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</si>
  <si>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</si>
  <si>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</si>
  <si>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</si>
  <si>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</si>
  <si>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</si>
  <si>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</si>
  <si>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</si>
  <si>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</si>
  <si>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</si>
  <si>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</si>
  <si>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</si>
  <si>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</si>
  <si>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</si>
  <si>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</si>
  <si>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</si>
  <si>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</si>
  <si>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</si>
  <si>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</si>
  <si>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</si>
  <si>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</si>
  <si>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</si>
  <si>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</si>
  <si>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</si>
  <si>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</si>
  <si>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</si>
  <si>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</si>
  <si>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</si>
  <si>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</si>
  <si>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</si>
  <si>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</si>
  <si>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</si>
  <si>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</si>
  <si>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</si>
  <si>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</si>
  <si>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</si>
  <si>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</si>
  <si>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</si>
  <si>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</si>
  <si>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</si>
  <si>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</si>
  <si>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</si>
  <si>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</si>
  <si>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</si>
  <si>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</si>
  <si>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</si>
  <si>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</si>
  <si>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</si>
  <si>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</si>
  <si>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</si>
  <si>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</si>
  <si>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</si>
  <si>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</si>
  <si>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</si>
  <si>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</si>
  <si>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</si>
  <si>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</si>
  <si>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</si>
  <si>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</si>
  <si>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</si>
  <si>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</si>
  <si>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</si>
  <si>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</si>
  <si>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</si>
  <si>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</si>
  <si>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</si>
  <si>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</si>
  <si>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</si>
  <si>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</si>
  <si>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</si>
  <si>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</si>
  <si>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</si>
  <si>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</si>
  <si>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</si>
  <si>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</si>
  <si>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</si>
  <si>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</si>
  <si>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</si>
  <si>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</si>
  <si>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</si>
  <si>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</si>
  <si>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</si>
  <si>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</si>
  <si>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</si>
  <si>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</si>
  <si>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</si>
  <si>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</si>
  <si>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</si>
  <si>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</si>
  <si>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</si>
  <si>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</si>
  <si>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</si>
  <si>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</si>
  <si>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</si>
  <si>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</si>
  <si>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</si>
  <si>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</si>
  <si>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</si>
  <si>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</si>
  <si>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</si>
  <si>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</si>
  <si>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</si>
  <si>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</si>
  <si>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</si>
  <si>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</si>
  <si>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</si>
  <si>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</si>
  <si>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</si>
  <si>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</si>
  <si>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</si>
  <si>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</si>
  <si>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</si>
  <si>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</si>
  <si>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</si>
  <si>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</si>
  <si>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</si>
  <si>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</si>
  <si>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</si>
  <si>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</si>
  <si>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</si>
  <si>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</si>
  <si>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</si>
  <si>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</si>
  <si>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</si>
  <si>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</si>
  <si>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</si>
  <si>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</si>
  <si>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</si>
  <si>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</si>
  <si>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</si>
  <si>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</si>
  <si>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</si>
  <si>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</si>
  <si>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</si>
  <si>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</si>
  <si>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</si>
  <si>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</si>
  <si>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</si>
  <si>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</si>
  <si>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</si>
  <si>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</si>
  <si>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</si>
  <si>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</si>
  <si>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</si>
  <si>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</si>
  <si>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</si>
  <si>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</si>
  <si>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</si>
  <si>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</si>
  <si>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</si>
  <si>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</si>
  <si>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</si>
  <si>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</si>
  <si>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</si>
  <si>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</si>
  <si>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</si>
  <si>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</si>
  <si>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</si>
  <si>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</si>
  <si>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</si>
  <si>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</si>
  <si>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</si>
  <si>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</si>
  <si>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</si>
  <si>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</si>
  <si>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</si>
  <si>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</si>
  <si>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</si>
  <si>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</si>
  <si>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</si>
  <si>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</si>
  <si>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</si>
  <si>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</si>
  <si>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</si>
  <si>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</si>
  <si>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</si>
  <si>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</si>
  <si>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</si>
  <si>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</si>
  <si>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</si>
  <si>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</si>
  <si>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</si>
  <si>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</si>
  <si>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</si>
  <si>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</si>
  <si>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</si>
  <si>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</si>
  <si>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</si>
  <si>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</si>
  <si>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</si>
  <si>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</si>
  <si>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</si>
  <si>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</si>
  <si>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</si>
  <si>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</si>
  <si>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</si>
  <si>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</si>
  <si>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</si>
  <si>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</si>
  <si>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</si>
  <si>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</si>
  <si>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</si>
  <si>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</si>
  <si>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</si>
  <si>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</si>
  <si>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</si>
  <si>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</si>
  <si>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</si>
  <si>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</si>
  <si>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</si>
  <si>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</si>
  <si>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</si>
  <si>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</si>
  <si>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</si>
  <si>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</si>
  <si>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</si>
  <si>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</si>
  <si>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</si>
  <si>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</si>
  <si>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</si>
  <si>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</si>
  <si>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</si>
  <si>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</si>
  <si>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</si>
  <si>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</si>
  <si>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</si>
  <si>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</si>
  <si>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</si>
  <si>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</si>
  <si>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</si>
  <si>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</si>
  <si>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</si>
  <si>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</si>
  <si>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</si>
  <si>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</si>
  <si>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</si>
  <si>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</si>
  <si>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</si>
  <si>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</si>
  <si>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</si>
  <si>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</si>
  <si>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</si>
  <si>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</si>
  <si>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</si>
  <si>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</si>
  <si>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</si>
  <si>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</si>
  <si>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</si>
  <si>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</si>
  <si>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</si>
  <si>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</si>
  <si>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</si>
  <si>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</si>
  <si>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</si>
  <si>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</si>
  <si>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</si>
  <si>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</si>
  <si>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</si>
  <si>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</si>
  <si>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</si>
  <si>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</si>
  <si>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</si>
  <si>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</si>
  <si>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</si>
  <si>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</si>
  <si>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</si>
  <si>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</si>
  <si>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</si>
  <si>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</si>
  <si>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</si>
  <si>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</si>
  <si>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</si>
  <si>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</si>
  <si>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</si>
  <si>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</si>
  <si>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</si>
  <si>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</si>
  <si>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</si>
  <si>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</si>
  <si>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</si>
  <si>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</si>
  <si>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</si>
  <si>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</si>
  <si>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</si>
  <si>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</si>
  <si>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</si>
  <si>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</si>
  <si>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</si>
  <si>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</si>
  <si>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</si>
  <si>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</si>
  <si>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</si>
  <si>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</si>
  <si>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</si>
  <si>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</si>
  <si>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</si>
  <si>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</si>
  <si>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</si>
  <si>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</si>
  <si>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</si>
  <si>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</si>
  <si>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</si>
  <si>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</si>
  <si>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</si>
  <si>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</si>
  <si>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</si>
  <si>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</si>
  <si>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</si>
  <si>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</si>
  <si>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</si>
  <si>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</si>
  <si>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</si>
  <si>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</si>
  <si>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</si>
  <si>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</si>
  <si>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</si>
  <si>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</si>
  <si>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</si>
  <si>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</si>
  <si>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</si>
  <si>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</si>
  <si>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</si>
  <si>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</si>
  <si>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</si>
  <si>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</si>
  <si>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</si>
  <si>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</si>
  <si>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</si>
  <si>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</si>
  <si>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</si>
  <si>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</si>
  <si>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</si>
  <si>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</si>
  <si>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</si>
  <si>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</si>
  <si>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</si>
  <si>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</si>
  <si>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</si>
  <si>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</si>
  <si>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</si>
  <si>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</si>
  <si>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</si>
  <si>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</si>
  <si>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</si>
  <si>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</si>
  <si>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</si>
  <si>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</si>
  <si>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</si>
  <si>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</si>
  <si>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</si>
  <si>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</si>
  <si>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</si>
  <si>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</si>
  <si>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</si>
  <si>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</si>
  <si>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</si>
  <si>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</si>
  <si>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</si>
  <si>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</si>
  <si>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</si>
  <si>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</si>
  <si>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</si>
  <si>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</si>
  <si>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</si>
  <si>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</si>
  <si>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</si>
  <si>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</si>
  <si>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</si>
  <si>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</si>
  <si>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</si>
  <si>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</si>
  <si>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</si>
  <si>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</si>
  <si>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</si>
  <si>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</si>
  <si>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</si>
  <si>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</si>
  <si>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</si>
  <si>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</si>
  <si>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</si>
  <si>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</si>
  <si>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</si>
  <si>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</si>
  <si>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</si>
  <si>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</si>
  <si>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</si>
  <si>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</si>
  <si>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</si>
  <si>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</si>
  <si>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</si>
  <si>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</si>
  <si>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</si>
  <si>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</si>
  <si>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</si>
  <si>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</si>
  <si>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</si>
  <si>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</si>
  <si>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</si>
  <si>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</si>
  <si>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</si>
  <si>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</si>
  <si>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</si>
  <si>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</si>
  <si>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</si>
  <si>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</si>
  <si>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</si>
  <si>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</si>
  <si>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</si>
  <si>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</si>
  <si>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</si>
  <si>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</si>
  <si>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</si>
  <si>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</si>
  <si>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</si>
  <si>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</si>
  <si>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</si>
  <si>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</si>
  <si>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</si>
  <si>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</si>
  <si>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</si>
  <si>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</si>
  <si>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</si>
  <si>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</si>
  <si>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</si>
  <si>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</si>
  <si>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</si>
  <si>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</si>
  <si>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</si>
  <si>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</si>
  <si>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</si>
  <si>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</si>
  <si>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</si>
  <si>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</si>
  <si>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</si>
  <si>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</si>
  <si>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</si>
  <si>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</si>
  <si>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</si>
  <si>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</si>
  <si>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</si>
  <si>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</si>
  <si>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</si>
  <si>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</si>
  <si>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</si>
  <si>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</si>
  <si>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</si>
  <si>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</si>
  <si>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</si>
  <si>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</si>
  <si>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</si>
  <si>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</si>
  <si>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</si>
  <si>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</si>
  <si>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</si>
  <si>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</si>
  <si>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</si>
  <si>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</si>
  <si>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</si>
  <si>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</si>
  <si>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</si>
  <si>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</si>
  <si>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</si>
  <si>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</si>
  <si>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</si>
  <si>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</si>
  <si>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</si>
  <si>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</si>
  <si>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</si>
  <si>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</si>
  <si>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</si>
  <si>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</si>
  <si>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</si>
  <si>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</si>
  <si>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</si>
  <si>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</si>
  <si>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</si>
  <si>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</si>
  <si>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</si>
  <si>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</si>
  <si>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</si>
  <si>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</si>
  <si>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</si>
  <si>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</si>
  <si>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</si>
  <si>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</si>
  <si>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</si>
  <si>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</si>
  <si>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</si>
  <si>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</si>
  <si>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</si>
  <si>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</si>
  <si>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</si>
  <si>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</si>
  <si>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</si>
  <si>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</si>
  <si>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</si>
  <si>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</si>
  <si>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</si>
  <si>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</si>
  <si>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</si>
  <si>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</si>
  <si>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</si>
  <si>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</si>
  <si>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</si>
  <si>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</si>
  <si>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</si>
  <si>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</si>
  <si>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</si>
  <si>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</si>
  <si>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</si>
  <si>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</si>
  <si>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</si>
  <si>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</si>
  <si>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</si>
  <si>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</si>
  <si>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</si>
  <si>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</si>
  <si>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</si>
  <si>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</si>
  <si>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</si>
  <si>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</si>
  <si>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</si>
  <si>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</si>
  <si>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</si>
  <si>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</si>
  <si>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</si>
  <si>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</si>
  <si>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</si>
  <si>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</si>
  <si>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</si>
  <si>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</si>
  <si>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</si>
  <si>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</si>
  <si>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</si>
  <si>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</si>
  <si>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</si>
  <si>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</si>
  <si>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</si>
  <si>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</si>
  <si>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</si>
  <si>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</si>
  <si>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</si>
  <si>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</si>
  <si>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</si>
  <si>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</si>
  <si>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</si>
  <si>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</si>
  <si>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</si>
  <si>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</si>
  <si>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</si>
  <si>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</si>
  <si>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</si>
  <si>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</si>
  <si>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</si>
  <si>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</si>
  <si>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</si>
  <si>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</si>
  <si>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</si>
  <si>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</si>
  <si>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</si>
  <si>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</si>
  <si>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</si>
  <si>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</si>
  <si>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</si>
  <si>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</si>
  <si>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</si>
  <si>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</si>
  <si>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</si>
  <si>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</si>
  <si>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</si>
  <si>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</si>
  <si>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</si>
  <si>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</si>
  <si>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</si>
  <si>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</si>
  <si>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</si>
  <si>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</si>
  <si>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</si>
  <si>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</si>
  <si>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</si>
  <si>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</si>
  <si>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</si>
  <si>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</si>
  <si>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</si>
  <si>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</si>
  <si>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</si>
  <si>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</si>
  <si>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</si>
  <si>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</si>
  <si>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</si>
  <si>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</si>
  <si>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</si>
  <si>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</si>
  <si>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</si>
  <si>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</si>
  <si>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</si>
  <si>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</si>
  <si>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</si>
  <si>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</si>
  <si>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</si>
  <si>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</si>
  <si>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</si>
  <si>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</si>
  <si>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</si>
  <si>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</si>
  <si>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</si>
  <si>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</si>
  <si>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</si>
  <si>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</si>
  <si>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</si>
  <si>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</si>
  <si>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</si>
  <si>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</si>
  <si>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</si>
  <si>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</si>
  <si>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</si>
  <si>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</si>
  <si>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</si>
  <si>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</si>
  <si>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</si>
  <si>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</si>
  <si>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</si>
  <si>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</si>
  <si>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</si>
  <si>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</si>
  <si>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</si>
  <si>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</si>
  <si>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</si>
  <si>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</si>
  <si>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</si>
  <si>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</si>
  <si>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</si>
  <si>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</si>
  <si>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</si>
  <si>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</si>
  <si>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</si>
  <si>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</si>
  <si>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</si>
  <si>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</si>
  <si>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</si>
  <si>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</si>
  <si>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</si>
  <si>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</si>
  <si>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</si>
  <si>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</si>
  <si>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</si>
  <si>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</si>
  <si>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</si>
  <si>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</si>
  <si>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</si>
  <si>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</si>
  <si>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</si>
  <si>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</si>
  <si>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</si>
  <si>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</si>
  <si>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</si>
  <si>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</si>
  <si>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</si>
  <si>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</si>
  <si>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</si>
  <si>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</si>
  <si>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</si>
  <si>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</si>
  <si>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</si>
  <si>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</si>
  <si>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</si>
  <si>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</si>
  <si>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</si>
  <si>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</si>
  <si>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</si>
  <si>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</si>
  <si>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</si>
  <si>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</si>
  <si>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</si>
  <si>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</si>
  <si>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</si>
  <si>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</si>
  <si>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</si>
  <si>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</si>
  <si>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</si>
  <si>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</si>
  <si>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</si>
  <si>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</si>
  <si>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</si>
  <si>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</si>
  <si>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</si>
  <si>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</si>
  <si>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</si>
  <si>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</si>
  <si>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</si>
  <si>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</si>
  <si>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</si>
  <si>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</si>
  <si>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</si>
  <si>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</si>
  <si>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</si>
  <si>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</si>
  <si>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</si>
  <si>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</si>
  <si>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</si>
  <si>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</si>
  <si>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</si>
  <si>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</si>
  <si>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</si>
  <si>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</si>
  <si>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</si>
  <si>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</si>
  <si>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</si>
  <si>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</si>
  <si>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</si>
  <si>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</si>
  <si>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</si>
  <si>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</si>
  <si>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</si>
  <si>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</si>
  <si>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</si>
  <si>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</si>
  <si>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</si>
  <si>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</si>
  <si>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</si>
  <si>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</si>
  <si>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</si>
  <si>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</si>
  <si>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</si>
  <si>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</si>
  <si>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</si>
  <si>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</si>
  <si>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</si>
  <si>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</si>
  <si>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</si>
  <si>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</si>
  <si>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</si>
  <si>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</si>
  <si>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</si>
  <si>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</si>
  <si>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</si>
  <si>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</si>
  <si>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</si>
  <si>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</si>
  <si>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</si>
  <si>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</si>
  <si>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</si>
  <si>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</si>
  <si>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</si>
  <si>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</si>
  <si>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</si>
  <si>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</si>
  <si>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</si>
  <si>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</si>
  <si>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</si>
  <si>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</si>
  <si>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</si>
  <si>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</si>
  <si>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</si>
  <si>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</si>
  <si>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</si>
  <si>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</si>
  <si>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</si>
  <si>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</si>
  <si>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</si>
  <si>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</si>
  <si>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</si>
  <si>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</si>
  <si>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</si>
  <si>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</si>
  <si>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</si>
  <si>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</si>
  <si>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</si>
  <si>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</si>
  <si>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</si>
  <si>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</si>
  <si>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</si>
  <si>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</si>
  <si>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</si>
  <si>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</si>
  <si>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</si>
  <si>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</si>
  <si>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</si>
  <si>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</si>
  <si>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</si>
  <si>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</si>
  <si>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</si>
  <si>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</si>
  <si>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</si>
  <si>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</si>
  <si>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</si>
  <si>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</si>
  <si>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</si>
  <si>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</si>
  <si>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</si>
  <si>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</si>
  <si>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</si>
  <si>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</si>
  <si>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</si>
  <si>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</si>
  <si>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</si>
  <si>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</si>
  <si>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</si>
  <si>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</si>
  <si>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</si>
  <si>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</si>
  <si>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</si>
  <si>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</si>
  <si>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</si>
  <si>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</si>
  <si>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</si>
  <si>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</si>
  <si>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</si>
  <si>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</si>
  <si>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</si>
  <si>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</si>
  <si>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</si>
  <si>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</si>
  <si>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</si>
  <si>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</si>
  <si>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</si>
  <si>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</si>
  <si>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</si>
  <si>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</si>
  <si>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</si>
  <si>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</si>
  <si>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</si>
  <si>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</si>
  <si>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</si>
  <si>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</si>
  <si>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</si>
  <si>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</si>
  <si>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</si>
  <si>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</si>
  <si>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</si>
  <si>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</si>
  <si>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</si>
  <si>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</si>
  <si>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</si>
  <si>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</si>
  <si>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</si>
  <si>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</si>
  <si>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</si>
  <si>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</si>
  <si>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</si>
  <si>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</si>
  <si>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</si>
  <si>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</si>
  <si>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</si>
  <si>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</si>
  <si>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</si>
  <si>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</si>
  <si>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</si>
  <si>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</si>
  <si>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</si>
  <si>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</si>
  <si>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</si>
  <si>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</si>
  <si>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</si>
  <si>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</si>
  <si>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</si>
  <si>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</si>
  <si>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</si>
  <si>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</si>
  <si>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</si>
  <si>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</si>
  <si>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</si>
  <si>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</si>
  <si>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</si>
  <si>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</si>
  <si>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</si>
  <si>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</si>
  <si>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</si>
  <si>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</si>
  <si>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</si>
  <si>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</si>
  <si>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</si>
  <si>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</si>
  <si>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</si>
  <si>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</si>
  <si>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</si>
  <si>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</si>
  <si>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</si>
  <si>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</si>
  <si>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</si>
  <si>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</si>
  <si>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</si>
  <si>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</si>
  <si>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</si>
  <si>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</si>
  <si>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</si>
  <si>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</si>
  <si>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</si>
  <si>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</si>
  <si>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</si>
  <si>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</si>
  <si>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</si>
  <si>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</si>
  <si>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</si>
  <si>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</si>
  <si>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</si>
  <si>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</si>
  <si>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</si>
  <si>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</si>
  <si>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</si>
  <si>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</si>
  <si>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</si>
  <si>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</si>
  <si>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</si>
  <si>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</si>
  <si>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</si>
  <si>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</si>
  <si>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</si>
  <si>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</si>
  <si>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</si>
  <si>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</si>
  <si>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</si>
  <si>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</si>
  <si>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</si>
  <si>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</si>
  <si>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</si>
  <si>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</si>
  <si>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</si>
  <si>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</si>
  <si>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</si>
  <si>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</si>
  <si>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</si>
  <si>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</si>
  <si>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</si>
  <si>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</si>
  <si>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</si>
  <si>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</si>
  <si>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</si>
  <si>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</si>
  <si>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</si>
  <si>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</si>
  <si>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</si>
  <si>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</si>
  <si>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</si>
  <si>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</si>
  <si>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</si>
  <si>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</si>
  <si>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</si>
  <si>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</si>
  <si>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</si>
  <si>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</si>
  <si>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</si>
  <si>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</si>
  <si>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</si>
  <si>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</si>
  <si>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</si>
  <si>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</si>
  <si>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</si>
  <si>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</si>
  <si>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</si>
  <si>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</si>
  <si>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</si>
  <si>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</si>
  <si>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</si>
  <si>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</si>
  <si>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</si>
  <si>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</si>
  <si>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</si>
  <si>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</si>
  <si>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</si>
  <si>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</si>
  <si>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</si>
  <si>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</si>
  <si>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</si>
  <si>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</si>
  <si>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</si>
  <si>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</si>
  <si>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</si>
  <si>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</si>
  <si>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</si>
  <si>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</si>
  <si>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</si>
  <si>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</si>
  <si>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</si>
  <si>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</si>
  <si>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</si>
  <si>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</si>
  <si>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</si>
  <si>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</si>
  <si>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</si>
  <si>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</si>
  <si>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</si>
  <si>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</si>
  <si>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</si>
  <si>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</si>
  <si>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</si>
  <si>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</si>
  <si>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</si>
  <si>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</si>
  <si>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</si>
  <si>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</si>
  <si>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</si>
  <si>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</si>
  <si>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</si>
  <si>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</si>
  <si>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</si>
  <si>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</si>
  <si>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</si>
  <si>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</si>
  <si>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</si>
  <si>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</si>
  <si>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</si>
  <si>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</si>
  <si>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</si>
  <si>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</si>
  <si>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</si>
  <si>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</si>
  <si>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</si>
  <si>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</si>
  <si>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</si>
  <si>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</si>
  <si>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</si>
  <si>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</si>
  <si>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</si>
  <si>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</si>
  <si>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</si>
  <si>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</si>
  <si>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</si>
  <si>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</si>
  <si>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</si>
  <si>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</si>
  <si>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</si>
  <si>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</si>
  <si>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</si>
  <si>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</si>
  <si>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</si>
  <si>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</si>
  <si>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</si>
  <si>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</si>
  <si>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</si>
  <si>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</si>
  <si>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</si>
  <si>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</si>
  <si>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</si>
  <si>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</si>
  <si>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</si>
  <si>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</si>
  <si>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</si>
  <si>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</si>
  <si>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</si>
  <si>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</si>
  <si>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</si>
  <si>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</si>
  <si>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</si>
  <si>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</si>
  <si>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</si>
  <si>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</si>
  <si>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</si>
  <si>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</si>
  <si>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</si>
  <si>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</si>
  <si>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</si>
  <si>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</si>
  <si>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</si>
  <si>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</si>
  <si>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</si>
  <si>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</si>
  <si>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</si>
  <si>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</si>
  <si>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</si>
  <si>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</si>
  <si>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</si>
  <si>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</si>
  <si>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</si>
  <si>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</si>
  <si>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</si>
  <si>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</si>
  <si>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</si>
  <si>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</si>
  <si>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</si>
  <si>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</si>
  <si>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</si>
  <si>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</si>
  <si>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</si>
  <si>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</si>
  <si>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</si>
  <si>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</si>
  <si>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</si>
  <si>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</si>
  <si>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</si>
  <si>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</si>
  <si>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</si>
  <si>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</si>
  <si>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</si>
  <si>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</si>
  <si>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</si>
  <si>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</si>
  <si>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</si>
  <si>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</si>
  <si>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</si>
  <si>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</si>
  <si>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</si>
  <si>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</si>
  <si>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</si>
  <si>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</si>
  <si>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</si>
  <si>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</si>
  <si>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</si>
  <si>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</si>
  <si>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</si>
  <si>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</si>
  <si>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</si>
  <si>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</si>
  <si>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</si>
  <si>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</si>
  <si>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</si>
  <si>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</si>
  <si>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</si>
  <si>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</si>
  <si>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</si>
  <si>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</si>
  <si>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</si>
  <si>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</si>
  <si>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</si>
  <si>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</si>
  <si>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</si>
  <si>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</si>
  <si>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</si>
  <si>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</si>
  <si>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</si>
  <si>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</si>
  <si>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</si>
  <si>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</si>
  <si>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</si>
  <si>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</si>
  <si>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</si>
  <si>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</si>
  <si>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</si>
  <si>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</si>
  <si>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</si>
  <si>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</si>
  <si>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</si>
  <si>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</si>
  <si>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</si>
  <si>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</si>
  <si>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</si>
  <si>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</si>
  <si>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</si>
  <si>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</si>
  <si>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</si>
  <si>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</si>
  <si>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</si>
  <si>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</si>
  <si>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</si>
  <si>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</si>
  <si>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</si>
  <si>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</si>
  <si>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</si>
  <si>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</si>
  <si>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</si>
  <si>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</si>
  <si>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</si>
  <si>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</si>
  <si>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</si>
  <si>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</si>
  <si>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</si>
  <si>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</si>
  <si>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</si>
  <si>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</si>
  <si>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</si>
  <si>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</si>
  <si>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</si>
  <si>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</si>
  <si>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</si>
  <si>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</si>
  <si>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</si>
  <si>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</si>
  <si>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</si>
  <si>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</si>
  <si>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</si>
  <si>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</si>
  <si>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</si>
  <si>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</si>
  <si>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</si>
  <si>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</si>
  <si>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</si>
  <si>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</si>
  <si>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</si>
  <si>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</si>
  <si>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</si>
  <si>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</si>
  <si>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</si>
  <si>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</si>
  <si>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</si>
  <si>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</si>
  <si>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</si>
  <si>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</si>
  <si>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</si>
  <si>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</si>
  <si>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</si>
  <si>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</si>
  <si>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</si>
  <si>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</si>
  <si>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</si>
  <si>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</si>
  <si>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</si>
  <si>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</si>
  <si>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</si>
  <si>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</si>
  <si>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</si>
  <si>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</si>
  <si>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</si>
  <si>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</si>
  <si>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</si>
  <si>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</si>
  <si>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</si>
  <si>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</si>
  <si>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</si>
  <si>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</si>
  <si>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</si>
  <si>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</si>
  <si>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</si>
  <si>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</si>
  <si>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</si>
  <si>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</si>
  <si>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</si>
  <si>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</si>
  <si>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</si>
  <si>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</si>
  <si>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</si>
  <si>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</si>
  <si>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</si>
  <si>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</si>
  <si>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</si>
  <si>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</si>
  <si>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</si>
  <si>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</si>
  <si>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</si>
  <si>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</si>
  <si>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</si>
  <si>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</si>
  <si>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</si>
  <si>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</si>
  <si>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</si>
  <si>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</si>
  <si>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</si>
  <si>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</si>
  <si>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</si>
  <si>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</si>
  <si>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</si>
  <si>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</si>
  <si>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</si>
  <si>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</si>
  <si>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</si>
  <si>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</si>
  <si>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</si>
  <si>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</si>
  <si>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</si>
  <si>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</si>
  <si>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</si>
  <si>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</si>
  <si>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</si>
  <si>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</si>
  <si>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</si>
  <si>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</si>
  <si>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</si>
  <si>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</si>
  <si>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</si>
  <si>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</si>
  <si>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</si>
  <si>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</si>
  <si>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</si>
  <si>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</si>
  <si>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</si>
  <si>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</si>
  <si>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</si>
  <si>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</si>
  <si>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</si>
  <si>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</si>
  <si>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</si>
  <si>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</si>
  <si>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</si>
  <si>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</si>
  <si>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</si>
  <si>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</si>
  <si>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</si>
  <si>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</si>
  <si>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</si>
  <si>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</si>
  <si>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</si>
  <si>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</si>
  <si>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</si>
  <si>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</si>
  <si>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</si>
  <si>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</si>
  <si>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</si>
  <si>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</si>
  <si>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</si>
  <si>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</si>
  <si>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</si>
  <si>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</si>
  <si>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</si>
  <si>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</si>
  <si>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</si>
  <si>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</si>
  <si>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</si>
  <si>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</si>
  <si>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</si>
  <si>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</si>
  <si>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</si>
  <si>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</si>
  <si>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</si>
  <si>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</si>
  <si>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</si>
  <si>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</si>
  <si>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</si>
  <si>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</si>
  <si>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</si>
  <si>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</si>
  <si>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</si>
  <si>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</si>
  <si>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</si>
  <si>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</si>
  <si>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</si>
  <si>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</si>
  <si>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</si>
  <si>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</si>
  <si>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</si>
  <si>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</si>
  <si>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</si>
  <si>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</si>
  <si>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</si>
  <si>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</si>
  <si>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</si>
  <si>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</si>
  <si>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</si>
  <si>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</si>
  <si>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</si>
  <si>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</si>
  <si>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</si>
  <si>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</si>
  <si>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</si>
  <si>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</si>
  <si>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</si>
  <si>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</si>
  <si>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</si>
  <si>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</si>
  <si>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</si>
  <si>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</si>
  <si>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</si>
  <si>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</si>
  <si>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</si>
  <si>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</si>
  <si>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</si>
  <si>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</si>
  <si>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</si>
  <si>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</si>
  <si>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</si>
  <si>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</si>
  <si>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</si>
  <si>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</si>
  <si>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</si>
  <si>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</si>
  <si>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</si>
  <si>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</si>
  <si>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</si>
  <si>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</si>
  <si>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</si>
  <si>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</si>
  <si>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</si>
  <si>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</si>
  <si>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</si>
  <si>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</si>
  <si>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</si>
  <si>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</si>
  <si>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</si>
  <si>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</si>
  <si>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</si>
  <si>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</si>
  <si>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</si>
  <si>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</si>
  <si>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</si>
  <si>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</si>
  <si>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</si>
  <si>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</si>
  <si>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</si>
  <si>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</si>
  <si>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</si>
  <si>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</si>
  <si>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</si>
  <si>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</si>
  <si>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</si>
  <si>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</si>
  <si>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</si>
  <si>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</si>
  <si>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</si>
  <si>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</si>
  <si>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</si>
  <si>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</si>
  <si>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</si>
  <si>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</si>
  <si>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</si>
  <si>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</si>
  <si>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</si>
  <si>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</si>
  <si>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</si>
  <si>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</si>
  <si>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</si>
  <si>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</si>
  <si>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</si>
  <si>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</si>
  <si>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</si>
  <si>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</si>
  <si>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</si>
  <si>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</si>
  <si>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</si>
  <si>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</si>
  <si>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</si>
  <si>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</si>
  <si>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</si>
  <si>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</si>
  <si>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</si>
  <si>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</si>
  <si>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</si>
  <si>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</si>
  <si>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</si>
  <si>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</si>
  <si>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</si>
  <si>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</si>
  <si>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</si>
  <si>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</si>
  <si>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</si>
  <si>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</si>
  <si>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</si>
  <si>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</si>
  <si>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</si>
  <si>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</si>
  <si>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</si>
  <si>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</si>
  <si>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</si>
  <si>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</si>
  <si>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</si>
  <si>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</si>
  <si>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</si>
  <si>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</si>
  <si>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</si>
  <si>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</si>
  <si>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</si>
  <si>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</si>
  <si>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</si>
  <si>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</si>
  <si>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</si>
  <si>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</si>
  <si>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</si>
  <si>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</si>
  <si>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</si>
  <si>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</si>
  <si>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</si>
  <si>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</si>
  <si>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</si>
  <si>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</si>
  <si>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</si>
  <si>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</si>
  <si>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</si>
  <si>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</si>
  <si>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</si>
  <si>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</si>
  <si>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</si>
  <si>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</si>
  <si>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</si>
  <si>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</si>
  <si>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</si>
  <si>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</si>
  <si>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</si>
  <si>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</si>
  <si>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</si>
  <si>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</si>
  <si>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</si>
  <si>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</si>
  <si>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</si>
  <si>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</si>
  <si>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</si>
  <si>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</si>
  <si>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</si>
  <si>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</si>
  <si>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</si>
  <si>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</si>
  <si>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</si>
  <si>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</si>
  <si>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</si>
  <si>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</si>
  <si>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</si>
  <si>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</si>
  <si>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</si>
  <si>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</si>
  <si>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</si>
  <si>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</si>
  <si>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</si>
  <si>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</si>
  <si>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</si>
  <si>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</si>
  <si>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</si>
  <si>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</si>
  <si>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</si>
  <si>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</si>
  <si>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</si>
  <si>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</si>
  <si>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</si>
  <si>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</si>
  <si>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</si>
  <si>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</si>
  <si>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</si>
  <si>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</si>
  <si>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</si>
  <si>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</si>
  <si>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</si>
  <si>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</si>
  <si>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</si>
  <si>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</si>
  <si>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</si>
  <si>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</si>
  <si>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</si>
  <si>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</si>
  <si>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</si>
  <si>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</si>
  <si>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</si>
  <si>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</si>
  <si>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</si>
  <si>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</si>
  <si>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</si>
  <si>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</si>
  <si>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</si>
  <si>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</si>
  <si>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</si>
  <si>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</si>
  <si>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</si>
  <si>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</si>
  <si>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</si>
  <si>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</si>
  <si>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</si>
  <si>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</si>
  <si>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</si>
  <si>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</si>
  <si>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</si>
  <si>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</si>
  <si>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</si>
  <si>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</si>
  <si>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</si>
  <si>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</si>
  <si>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</si>
  <si>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</si>
  <si>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</si>
  <si>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</si>
  <si>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</si>
  <si>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</si>
  <si>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</si>
  <si>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</si>
  <si>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</si>
  <si>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</si>
  <si>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</si>
  <si>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</si>
  <si>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</si>
  <si>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</si>
  <si>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</si>
  <si>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</si>
  <si>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</si>
  <si>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</si>
  <si>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</si>
  <si>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</si>
  <si>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</si>
  <si>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</si>
  <si>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</si>
  <si>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</si>
  <si>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</si>
  <si>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</si>
  <si>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</si>
  <si>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</si>
  <si>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</si>
  <si>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</si>
  <si>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</si>
  <si>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</si>
  <si>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</si>
  <si>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</si>
  <si>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</si>
  <si>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</si>
  <si>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</si>
  <si>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</si>
  <si>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</si>
  <si>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</si>
  <si>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</si>
  <si>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</si>
  <si>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</si>
  <si>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</si>
  <si>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</si>
  <si>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</si>
  <si>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</si>
  <si>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</si>
  <si>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</si>
  <si>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</si>
  <si>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</si>
  <si>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</si>
  <si>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</si>
  <si>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</si>
  <si>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</si>
  <si>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</si>
  <si>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</si>
  <si>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</si>
  <si>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</si>
  <si>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</si>
  <si>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</si>
  <si>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</si>
  <si>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</si>
  <si>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</si>
  <si>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</si>
  <si>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</si>
  <si>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</si>
  <si>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</si>
  <si>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</si>
  <si>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</si>
  <si>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</si>
  <si>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</si>
  <si>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</si>
  <si>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</si>
  <si>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</si>
  <si>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</si>
  <si>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</si>
  <si>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</si>
  <si>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</si>
  <si>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</si>
  <si>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</si>
  <si>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</si>
  <si>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</si>
  <si>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</si>
  <si>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</si>
  <si>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</si>
  <si>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</si>
  <si>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</si>
  <si>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</si>
  <si>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</si>
  <si>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</si>
  <si>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</si>
  <si>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</si>
  <si>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</si>
  <si>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</si>
  <si>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</si>
  <si>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</si>
  <si>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</si>
  <si>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</si>
  <si>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</si>
  <si>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</si>
  <si>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</si>
  <si>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</si>
  <si>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</si>
  <si>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</si>
  <si>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</si>
  <si>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</si>
  <si>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</si>
  <si>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</si>
  <si>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</si>
  <si>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</si>
  <si>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</si>
  <si>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</si>
  <si>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</si>
  <si>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</si>
  <si>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</si>
  <si>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</si>
  <si>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</si>
  <si>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</si>
  <si>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</si>
  <si>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</si>
  <si>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</si>
  <si>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</si>
  <si>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</si>
  <si>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</si>
  <si>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</si>
  <si>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</si>
  <si>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</si>
  <si>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</si>
  <si>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</si>
  <si>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</si>
  <si>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</si>
  <si>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</si>
  <si>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</si>
  <si>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</si>
  <si>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</si>
  <si>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</si>
  <si>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</si>
  <si>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</si>
  <si>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</si>
  <si>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</si>
  <si>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</si>
  <si>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</si>
  <si>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</si>
  <si>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</si>
  <si>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</si>
  <si>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</si>
  <si>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</si>
  <si>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</si>
  <si>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</si>
  <si>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</si>
  <si>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</si>
  <si>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</si>
  <si>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</si>
  <si>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</si>
  <si>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</si>
  <si>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</si>
  <si>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</si>
  <si>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</si>
  <si>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</si>
  <si>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</si>
  <si>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</si>
  <si>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</si>
  <si>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</si>
  <si>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</si>
  <si>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</si>
  <si>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</si>
  <si>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</si>
  <si>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</si>
  <si>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</si>
  <si>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</si>
  <si>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</si>
  <si>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</si>
  <si>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</si>
  <si>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</si>
  <si>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</si>
  <si>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</si>
  <si>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</si>
  <si>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</si>
  <si>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</si>
  <si>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</si>
  <si>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</si>
  <si>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</si>
  <si>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</si>
  <si>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</si>
  <si>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</si>
  <si>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</si>
  <si>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</si>
  <si>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</si>
  <si>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</si>
  <si>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</si>
  <si>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</si>
  <si>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</si>
  <si>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</si>
  <si>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</si>
  <si>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</si>
  <si>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</si>
  <si>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</si>
  <si>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</si>
  <si>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</si>
  <si>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</si>
  <si>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</si>
  <si>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</si>
  <si>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</si>
  <si>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</si>
  <si>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</si>
  <si>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</si>
  <si>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</si>
  <si>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</si>
  <si>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</si>
  <si>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</si>
  <si>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</si>
  <si>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</si>
  <si>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</si>
  <si>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</si>
  <si>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</si>
  <si>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</si>
  <si>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</si>
  <si>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</si>
  <si>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</si>
  <si>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</si>
  <si>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</si>
  <si>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</si>
  <si>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</si>
  <si>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</si>
  <si>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</si>
  <si>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</si>
  <si>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</si>
  <si>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</si>
  <si>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</si>
  <si>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</si>
  <si>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</si>
  <si>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</si>
  <si>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</si>
  <si>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</si>
  <si>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</si>
  <si>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</si>
  <si>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</si>
  <si>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</si>
  <si>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</si>
  <si>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</si>
  <si>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</si>
  <si>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</si>
  <si>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</si>
  <si>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</si>
  <si>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</si>
  <si>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</si>
  <si>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</si>
  <si>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</si>
  <si>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</si>
  <si>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</si>
  <si>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</si>
  <si>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</si>
  <si>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</si>
  <si>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</si>
  <si>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</si>
  <si>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</si>
  <si>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</si>
  <si>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</si>
  <si>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</si>
  <si>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</si>
  <si>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</si>
  <si>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</si>
  <si>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</si>
  <si>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</si>
  <si>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</si>
  <si>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</si>
  <si>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</si>
  <si>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</si>
  <si>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</si>
  <si>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</si>
  <si>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</si>
  <si>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</si>
  <si>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</si>
  <si>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</si>
  <si>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</si>
  <si>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</si>
  <si>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</si>
  <si>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</si>
  <si>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</si>
  <si>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</si>
  <si>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</si>
  <si>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</si>
  <si>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</si>
  <si>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</si>
  <si>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</si>
  <si>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</si>
  <si>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</si>
  <si>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</si>
  <si>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</si>
  <si>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</si>
  <si>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</si>
  <si>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</si>
  <si>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</si>
  <si>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</si>
  <si>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</si>
  <si>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</si>
  <si>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</si>
  <si>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</si>
  <si>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</si>
  <si>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</si>
  <si>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</si>
  <si>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</si>
  <si>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</si>
  <si>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</si>
  <si>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</si>
  <si>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</si>
  <si>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</si>
  <si>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</si>
  <si>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</si>
  <si>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</si>
  <si>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</si>
  <si>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</si>
  <si>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</si>
  <si>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</si>
  <si>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</si>
  <si>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</si>
  <si>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</si>
  <si>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</si>
  <si>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</si>
  <si>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</si>
  <si>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</si>
  <si>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</si>
  <si>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</si>
  <si>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</si>
  <si>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</si>
  <si>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</si>
  <si>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</si>
  <si>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</si>
  <si>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</si>
  <si>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</si>
  <si>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</si>
  <si>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</si>
  <si>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</si>
  <si>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</si>
  <si>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</si>
  <si>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</si>
  <si>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</si>
  <si>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</si>
  <si>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</si>
  <si>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</si>
  <si>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</si>
  <si>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</si>
  <si>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</si>
  <si>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</si>
  <si>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</si>
  <si>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</si>
  <si>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</si>
  <si>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</si>
  <si>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</si>
  <si>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</si>
  <si>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</si>
  <si>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</si>
  <si>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</si>
  <si>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</si>
  <si>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</si>
  <si>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</si>
  <si>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</si>
  <si>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</si>
  <si>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</si>
  <si>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</si>
  <si>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</si>
  <si>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</si>
  <si>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</si>
  <si>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</si>
  <si>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</si>
  <si>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</si>
  <si>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</si>
  <si>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</si>
  <si>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</si>
  <si>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</si>
  <si>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</si>
  <si>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</si>
  <si>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</si>
  <si>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</si>
  <si>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</si>
  <si>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</si>
  <si>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</si>
  <si>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</si>
  <si>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</si>
  <si>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</si>
  <si>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</si>
  <si>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</si>
  <si>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</si>
  <si>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</si>
  <si>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</si>
  <si>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</si>
  <si>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</si>
  <si>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</si>
  <si>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</si>
  <si>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</si>
  <si>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</si>
  <si>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</si>
  <si>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</si>
  <si>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</si>
  <si>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</si>
  <si>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</si>
  <si>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</si>
  <si>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</si>
  <si>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</si>
  <si>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</si>
  <si>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</si>
  <si>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</si>
  <si>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</si>
  <si>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</si>
  <si>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</si>
  <si>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</si>
  <si>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</si>
  <si>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</si>
  <si>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</si>
  <si>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</si>
  <si>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</si>
  <si>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</si>
  <si>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</si>
  <si>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</si>
  <si>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</si>
  <si>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</si>
  <si>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</si>
  <si>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</si>
  <si>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</si>
  <si>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</si>
  <si>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</si>
  <si>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</si>
  <si>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</si>
  <si>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</si>
  <si>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</si>
  <si>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</si>
  <si>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</si>
  <si>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</si>
  <si>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</si>
  <si>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</si>
  <si>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</si>
  <si>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</si>
  <si>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</si>
  <si>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</si>
  <si>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</si>
  <si>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</si>
  <si>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</si>
  <si>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</si>
  <si>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</si>
  <si>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</si>
  <si>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</si>
  <si>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</si>
  <si>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</si>
  <si>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</si>
  <si>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</si>
  <si>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</si>
  <si>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</si>
  <si>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</si>
  <si>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</si>
  <si>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</si>
  <si>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</si>
  <si>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</si>
  <si>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</si>
  <si>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</si>
  <si>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</si>
  <si>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</si>
  <si>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</si>
  <si>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</si>
  <si>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</si>
  <si>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</si>
  <si>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</si>
  <si>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</si>
  <si>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</si>
  <si>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</si>
  <si>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</si>
  <si>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</si>
  <si>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</si>
  <si>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</si>
  <si>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</si>
  <si>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</si>
  <si>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</si>
  <si>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</si>
  <si>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</si>
  <si>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</si>
  <si>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</si>
  <si>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</si>
  <si>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</si>
  <si>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</si>
  <si>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</si>
  <si>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</si>
  <si>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</si>
  <si>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</si>
  <si>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</si>
  <si>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</si>
  <si>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</si>
  <si>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</si>
  <si>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</si>
  <si>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</si>
  <si>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</si>
  <si>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</si>
  <si>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</si>
  <si>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</si>
  <si>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</si>
  <si>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</si>
  <si>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</si>
  <si>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</si>
  <si>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</si>
  <si>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</si>
  <si>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</si>
  <si>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</si>
  <si>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</si>
  <si>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</si>
  <si>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</si>
  <si>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</si>
  <si>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</si>
  <si>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</si>
  <si>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</si>
  <si>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</si>
  <si>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</si>
  <si>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</si>
  <si>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</si>
  <si>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</si>
  <si>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</si>
  <si>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</si>
  <si>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</si>
  <si>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</si>
  <si>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</si>
  <si>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</si>
  <si>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</si>
  <si>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</si>
  <si>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</si>
  <si>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</si>
  <si>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</si>
  <si>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</si>
  <si>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</si>
  <si>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</si>
  <si>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</si>
  <si>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</si>
  <si>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</si>
  <si>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</si>
  <si>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</si>
  <si>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</si>
  <si>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</si>
  <si>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</si>
  <si>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</si>
  <si>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</si>
  <si>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</si>
  <si>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</si>
  <si>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</si>
  <si>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</si>
  <si>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</si>
  <si>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</si>
  <si>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</si>
  <si>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</si>
  <si>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</si>
  <si>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</si>
  <si>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</si>
  <si>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</si>
  <si>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</si>
  <si>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</si>
  <si>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</si>
  <si>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</si>
  <si>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</si>
  <si>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</si>
  <si>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</si>
  <si>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</si>
  <si>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</si>
  <si>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</si>
  <si>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</si>
  <si>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</si>
  <si>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</si>
  <si>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</si>
  <si>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</si>
  <si>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</si>
  <si>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</si>
  <si>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</si>
  <si>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</si>
  <si>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</si>
  <si>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</si>
  <si>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</si>
  <si>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</si>
  <si>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</si>
  <si>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</si>
  <si>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</si>
  <si>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</si>
  <si>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</si>
  <si>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</si>
  <si>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</si>
  <si>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</si>
  <si>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</si>
  <si>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</si>
  <si>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</si>
  <si>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</si>
  <si>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</si>
  <si>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</si>
  <si>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</si>
  <si>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</si>
  <si>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</si>
  <si>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</si>
  <si>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</si>
  <si>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</si>
  <si>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</si>
  <si>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</si>
  <si>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</si>
  <si>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</si>
  <si>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</si>
  <si>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</si>
  <si>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</si>
  <si>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</si>
  <si>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</si>
  <si>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</si>
  <si>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</si>
  <si>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</si>
  <si>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</si>
  <si>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</si>
  <si>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</si>
  <si>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</si>
  <si>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</si>
  <si>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</si>
  <si>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</si>
  <si>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</si>
  <si>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</si>
  <si>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</si>
  <si>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</si>
  <si>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</si>
  <si>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</si>
  <si>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</si>
  <si>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</si>
  <si>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</si>
  <si>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</si>
  <si>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</si>
  <si>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</si>
  <si>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</si>
  <si>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</si>
  <si>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</si>
  <si>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</si>
  <si>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</si>
  <si>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</si>
  <si>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</si>
  <si>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</si>
  <si>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</si>
  <si>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</si>
  <si>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</si>
  <si>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</si>
  <si>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</si>
  <si>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</si>
  <si>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</si>
  <si>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</si>
  <si>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</si>
  <si>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</si>
  <si>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</si>
  <si>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</si>
  <si>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</si>
  <si>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</si>
  <si>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</si>
  <si>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</si>
  <si>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</si>
  <si>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</si>
  <si>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</si>
  <si>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</si>
  <si>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</si>
  <si>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</si>
  <si>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</si>
  <si>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</si>
  <si>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</si>
  <si>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</si>
  <si>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</si>
  <si>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</si>
  <si>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</si>
  <si>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</si>
  <si>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</si>
  <si>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</si>
  <si>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</si>
  <si>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</si>
  <si>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</si>
  <si>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</si>
  <si>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</si>
  <si>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</si>
  <si>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</si>
  <si>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</si>
  <si>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</si>
  <si>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</si>
  <si>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</si>
  <si>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</si>
  <si>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</si>
  <si>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</si>
  <si>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</si>
  <si>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</si>
  <si>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</si>
  <si>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</si>
  <si>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</si>
  <si>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</si>
  <si>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</si>
  <si>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</si>
  <si>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</si>
  <si>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</si>
  <si>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</si>
  <si>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</si>
  <si>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</si>
  <si>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</si>
  <si>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</si>
  <si>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</si>
  <si>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</si>
  <si>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</si>
  <si>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</si>
  <si>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</si>
  <si>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</si>
  <si>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</si>
  <si>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</si>
  <si>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</si>
  <si>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</si>
  <si>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</si>
  <si>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</si>
  <si>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</si>
  <si>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</si>
  <si>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</si>
  <si>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</si>
  <si>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</si>
  <si>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</si>
  <si>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</si>
  <si>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</si>
  <si>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</si>
  <si>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</si>
  <si>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</si>
  <si>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</si>
  <si>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</si>
  <si>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</si>
  <si>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</si>
  <si>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</si>
  <si>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</si>
  <si>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</si>
  <si>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</si>
  <si>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</si>
  <si>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</si>
  <si>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</si>
  <si>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</si>
  <si>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</si>
  <si>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</si>
  <si>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</si>
  <si>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</si>
  <si>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</si>
  <si>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</si>
  <si>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</si>
  <si>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</si>
  <si>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</si>
  <si>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</si>
  <si>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</si>
  <si>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</si>
  <si>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</si>
  <si>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</si>
  <si>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</si>
  <si>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</si>
  <si>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</si>
  <si>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</si>
  <si>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</si>
  <si>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</si>
  <si>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</si>
  <si>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</si>
  <si>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</si>
  <si>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</si>
  <si>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</si>
  <si>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</si>
  <si>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</si>
  <si>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</si>
  <si>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</si>
  <si>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</si>
  <si>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</si>
  <si>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</si>
  <si>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</si>
  <si>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</si>
  <si>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</si>
  <si>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</si>
  <si>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</si>
  <si>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</si>
  <si>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</si>
  <si>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</si>
  <si>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</si>
  <si>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</si>
  <si>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</si>
  <si>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</si>
  <si>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</si>
  <si>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</si>
  <si>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</si>
  <si>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</si>
  <si>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</si>
  <si>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</si>
  <si>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</si>
  <si>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</si>
  <si>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</si>
  <si>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</si>
  <si>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</si>
  <si>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</si>
  <si>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</si>
  <si>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</si>
  <si>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</si>
  <si>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</si>
  <si>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</si>
  <si>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</si>
  <si>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</si>
  <si>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</si>
  <si>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</si>
  <si>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</si>
  <si>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</si>
  <si>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</si>
  <si>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</si>
  <si>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</si>
  <si>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</si>
  <si>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</si>
  <si>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</si>
  <si>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</si>
  <si>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</si>
  <si>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</si>
  <si>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</si>
  <si>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</si>
  <si>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</si>
  <si>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</si>
  <si>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</si>
  <si>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</si>
  <si>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</si>
  <si>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</si>
  <si>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</si>
  <si>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</si>
  <si>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</si>
  <si>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</si>
  <si>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</si>
  <si>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</si>
  <si>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</si>
  <si>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</si>
  <si>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</si>
  <si>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</si>
  <si>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</si>
  <si>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</si>
  <si>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</si>
  <si>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</si>
  <si>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</si>
  <si>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</si>
  <si>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</si>
  <si>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</si>
  <si>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</si>
  <si>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</si>
  <si>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</si>
  <si>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</si>
  <si>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</si>
  <si>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</si>
  <si>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</si>
  <si>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</si>
  <si>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</si>
  <si>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</si>
  <si>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</si>
  <si>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</si>
  <si>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</si>
  <si>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</si>
  <si>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</si>
  <si>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</si>
  <si>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</si>
  <si>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</si>
  <si>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</si>
  <si>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</si>
  <si>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</si>
  <si>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</si>
  <si>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</si>
  <si>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</si>
  <si>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</si>
  <si>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</si>
  <si>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</si>
  <si>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</si>
  <si>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</si>
  <si>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</si>
  <si>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</si>
  <si>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</si>
  <si>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</si>
  <si>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</si>
  <si>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</si>
  <si>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</si>
  <si>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</si>
  <si>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</si>
  <si>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</si>
  <si>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</si>
  <si>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</si>
  <si>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</si>
  <si>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</si>
  <si>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</si>
  <si>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</si>
  <si>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</si>
  <si>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</si>
  <si>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</si>
  <si>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</si>
  <si>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</si>
  <si>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</si>
  <si>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</si>
  <si>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</si>
  <si>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</si>
  <si>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</si>
  <si>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</si>
  <si>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</si>
  <si>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</si>
  <si>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</si>
  <si>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</si>
  <si>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</si>
  <si>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</si>
  <si>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</si>
  <si>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</si>
  <si>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</si>
  <si>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</si>
  <si>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</si>
  <si>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</si>
  <si>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</si>
  <si>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</si>
  <si>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</si>
  <si>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</si>
  <si>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</si>
  <si>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</si>
  <si>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</si>
  <si>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</si>
  <si>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</si>
  <si>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</si>
  <si>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</si>
  <si>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</si>
  <si>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</si>
  <si>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</si>
  <si>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</si>
  <si>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</si>
  <si>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</si>
  <si>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</si>
  <si>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</si>
  <si>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</si>
  <si>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</si>
  <si>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</si>
  <si>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</si>
  <si>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</si>
  <si>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</si>
  <si>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</si>
  <si>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</si>
  <si>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</si>
  <si>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</si>
  <si>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</si>
  <si>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</si>
  <si>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</si>
  <si>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</si>
  <si>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</si>
  <si>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</si>
  <si>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</si>
  <si>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</si>
  <si>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</si>
  <si>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</si>
  <si>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</si>
  <si>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</si>
  <si>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</si>
  <si>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</si>
  <si>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</si>
  <si>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</si>
  <si>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</si>
  <si>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</si>
  <si>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</si>
  <si>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</si>
  <si>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</si>
  <si>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</si>
  <si>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</si>
  <si>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</si>
  <si>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</si>
  <si>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</si>
  <si>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</si>
  <si>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</si>
  <si>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</si>
  <si>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</si>
  <si>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</si>
  <si>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</si>
  <si>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</si>
  <si>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</si>
  <si>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</si>
  <si>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</si>
  <si>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</si>
  <si>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</si>
  <si>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</si>
  <si>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</si>
  <si>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</si>
  <si>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</si>
  <si>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</si>
  <si>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</si>
  <si>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</si>
  <si>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</si>
  <si>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</si>
  <si>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</si>
  <si>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</si>
  <si>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</si>
  <si>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</si>
  <si>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</si>
  <si>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</si>
  <si>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</si>
  <si>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</si>
  <si>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</si>
  <si>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</si>
  <si>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</si>
  <si>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</si>
  <si>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</si>
  <si>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</si>
  <si>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</si>
  <si>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</si>
  <si>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</si>
  <si>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</si>
  <si>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</si>
  <si>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</si>
  <si>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</si>
  <si>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</si>
  <si>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</si>
  <si>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</si>
  <si>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</si>
  <si>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</si>
  <si>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</si>
  <si>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</si>
  <si>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</si>
  <si>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</si>
  <si>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</si>
  <si>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</si>
  <si>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</si>
  <si>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</si>
  <si>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</si>
  <si>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</si>
  <si>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</si>
  <si>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</si>
  <si>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</si>
  <si>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</si>
  <si>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</si>
  <si>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</si>
  <si>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</si>
  <si>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</si>
  <si>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</si>
  <si>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</si>
  <si>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</si>
  <si>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</si>
  <si>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</si>
  <si>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</si>
  <si>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</si>
  <si>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</si>
  <si>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</si>
  <si>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</si>
  <si>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</si>
  <si>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</si>
  <si>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</si>
  <si>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</si>
  <si>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</si>
  <si>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</si>
  <si>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</si>
  <si>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</si>
  <si>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</si>
  <si>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</si>
  <si>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</si>
  <si>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</si>
  <si>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</si>
  <si>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</si>
  <si>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</si>
  <si>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</si>
  <si>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</si>
  <si>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</si>
  <si>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</si>
  <si>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</si>
  <si>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</si>
  <si>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</si>
  <si>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</si>
  <si>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</si>
  <si>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</si>
  <si>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</si>
  <si>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</si>
  <si>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</si>
  <si>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</si>
  <si>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</si>
  <si>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</si>
  <si>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</si>
  <si>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</si>
  <si>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</si>
  <si>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</si>
  <si>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</si>
  <si>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</si>
  <si>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</si>
  <si>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</si>
  <si>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</si>
  <si>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</si>
  <si>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</si>
  <si>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</si>
  <si>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</si>
  <si>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</si>
  <si>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</si>
  <si>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</si>
  <si>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</si>
  <si>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</si>
  <si>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</si>
  <si>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</si>
  <si>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</si>
  <si>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</si>
  <si>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</si>
  <si>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</si>
  <si>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</si>
  <si>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</si>
  <si>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</si>
  <si>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</si>
  <si>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</si>
  <si>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</si>
  <si>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</si>
  <si>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</si>
  <si>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</si>
  <si>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</si>
  <si>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</si>
  <si>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</si>
  <si>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</si>
  <si>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</si>
  <si>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</si>
  <si>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</si>
  <si>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</si>
  <si>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</si>
  <si>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</si>
  <si>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</si>
  <si>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</si>
  <si>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</si>
  <si>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</si>
  <si>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</si>
  <si>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</si>
  <si>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</si>
  <si>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</si>
  <si>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</si>
  <si>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</si>
  <si>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</si>
  <si>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</si>
  <si>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</si>
  <si>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</si>
  <si>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</si>
  <si>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</si>
  <si>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</si>
  <si>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</si>
  <si>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</si>
  <si>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</si>
  <si>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</si>
  <si>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</si>
  <si>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</si>
  <si>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</si>
  <si>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</si>
  <si>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</si>
  <si>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</si>
  <si>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</si>
  <si>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</si>
  <si>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</si>
  <si>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</si>
  <si>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</si>
  <si>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</si>
  <si>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</si>
  <si>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</si>
  <si>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</si>
  <si>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</si>
  <si>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</si>
  <si>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</si>
  <si>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</si>
  <si>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</si>
  <si>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</si>
  <si>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</si>
  <si>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</si>
  <si>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</si>
  <si>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</si>
  <si>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</si>
  <si>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</si>
  <si>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</si>
  <si>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</si>
  <si>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</si>
  <si>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</si>
  <si>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</si>
  <si>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</si>
  <si>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</si>
  <si>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</si>
  <si>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</si>
  <si>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</si>
  <si>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</si>
  <si>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</si>
  <si>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</si>
  <si>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</si>
  <si>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</si>
  <si>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</si>
  <si>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</si>
  <si>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</si>
  <si>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</si>
  <si>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</si>
  <si>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</si>
  <si>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</si>
  <si>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</si>
  <si>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</si>
  <si>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</si>
  <si>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</si>
  <si>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</si>
  <si>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</si>
  <si>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</si>
  <si>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</si>
  <si>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</si>
  <si>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</si>
  <si>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</si>
  <si>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</si>
  <si>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</si>
  <si>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</si>
  <si>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</si>
  <si>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</si>
  <si>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</si>
  <si>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</si>
  <si>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</si>
  <si>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</si>
  <si>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</si>
  <si>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</si>
  <si>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</si>
  <si>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</si>
  <si>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</si>
  <si>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</si>
  <si>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</si>
  <si>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</si>
  <si>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</si>
  <si>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</si>
  <si>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</si>
  <si>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</si>
  <si>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</si>
  <si>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</si>
  <si>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</si>
  <si>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</si>
  <si>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</si>
  <si>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</si>
  <si>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</si>
  <si>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</si>
  <si>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</si>
  <si>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</si>
  <si>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</si>
  <si>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</si>
  <si>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</si>
  <si>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</si>
  <si>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</si>
  <si>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</si>
  <si>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</si>
  <si>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</si>
  <si>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</si>
  <si>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</si>
  <si>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</si>
  <si>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</si>
  <si>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</si>
  <si>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</si>
  <si>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</si>
  <si>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</si>
  <si>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</si>
  <si>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</si>
  <si>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</si>
  <si>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</si>
  <si>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</si>
  <si>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</si>
  <si>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</si>
  <si>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</si>
  <si>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</si>
  <si>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</si>
  <si>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</si>
  <si>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</si>
  <si>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</si>
  <si>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</si>
  <si>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</si>
  <si>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</si>
  <si>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</si>
  <si>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</si>
  <si>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</si>
  <si>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</si>
  <si>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</si>
  <si>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</si>
  <si>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</si>
  <si>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</si>
  <si>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</si>
  <si>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</si>
  <si>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</si>
  <si>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</si>
  <si>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</si>
  <si>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</si>
  <si>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</si>
  <si>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</si>
  <si>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</si>
  <si>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</si>
  <si>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</si>
  <si>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</si>
  <si>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</si>
  <si>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</si>
  <si>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</si>
  <si>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</si>
  <si>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</si>
  <si>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</si>
  <si>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</si>
  <si>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</si>
  <si>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</si>
  <si>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</si>
  <si>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</si>
  <si>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</si>
  <si>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</si>
  <si>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</si>
  <si>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</si>
  <si>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</si>
  <si>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</si>
  <si>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</si>
  <si>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</si>
  <si>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</si>
  <si>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</si>
  <si>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</si>
  <si>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</si>
  <si>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</si>
  <si>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</si>
  <si>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</si>
  <si>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</si>
  <si>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</si>
  <si>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</si>
  <si>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</si>
  <si>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</si>
  <si>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</si>
  <si>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</si>
  <si>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</si>
  <si>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</si>
  <si>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</si>
  <si>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</si>
  <si>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</si>
  <si>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</si>
  <si>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</si>
  <si>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</si>
  <si>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</si>
  <si>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</si>
  <si>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</si>
  <si>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</si>
  <si>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</si>
  <si>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</si>
  <si>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</si>
  <si>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</si>
  <si>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</si>
  <si>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</si>
  <si>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</si>
  <si>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</si>
  <si>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</si>
  <si>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</si>
  <si>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</si>
  <si>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</si>
  <si>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</si>
  <si>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</si>
  <si>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</si>
  <si>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</si>
  <si>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</si>
  <si>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</si>
  <si>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</si>
  <si>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</si>
  <si>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</si>
  <si>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</si>
  <si>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</si>
  <si>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</si>
  <si>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</si>
  <si>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</si>
  <si>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</si>
  <si>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</si>
  <si>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</si>
  <si>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</si>
  <si>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</si>
  <si>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</si>
  <si>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</si>
  <si>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</si>
  <si>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</si>
  <si>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</si>
  <si>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</si>
  <si>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</si>
  <si>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</si>
  <si>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</si>
  <si>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</si>
  <si>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</si>
  <si>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</si>
  <si>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</si>
  <si>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</si>
  <si>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</si>
  <si>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</si>
  <si>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</si>
  <si>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</si>
  <si>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</si>
  <si>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</si>
  <si>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</si>
  <si>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</si>
  <si>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</si>
  <si>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</si>
  <si>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</si>
  <si>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</si>
  <si>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</si>
  <si>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</si>
  <si>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</si>
  <si>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</si>
  <si>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</si>
  <si>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</si>
  <si>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</si>
  <si>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</si>
  <si>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</si>
  <si>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</si>
  <si>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</si>
  <si>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</si>
  <si>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</si>
  <si>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</si>
  <si>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</si>
  <si>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</si>
  <si>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</si>
  <si>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</si>
  <si>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</si>
  <si>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</si>
  <si>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</si>
  <si>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</si>
  <si>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</si>
  <si>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</si>
  <si>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</si>
  <si>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</si>
  <si>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</si>
  <si>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</si>
  <si>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</si>
  <si>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</si>
  <si>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</si>
  <si>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</si>
  <si>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</si>
  <si>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</si>
  <si>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</si>
  <si>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</si>
  <si>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</si>
  <si>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</si>
  <si>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</si>
  <si>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</si>
  <si>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</si>
  <si>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</si>
  <si>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</si>
  <si>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</si>
  <si>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</si>
  <si>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</si>
  <si>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</si>
  <si>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</si>
  <si>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</si>
  <si>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</si>
  <si>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</si>
  <si>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</si>
  <si>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</si>
  <si>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</si>
  <si>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</si>
  <si>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</si>
  <si>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</si>
  <si>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</si>
  <si>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</si>
  <si>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</si>
  <si>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</si>
  <si>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</si>
  <si>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</si>
  <si>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</si>
  <si>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</si>
  <si>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</si>
  <si>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</si>
  <si>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</si>
  <si>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</si>
  <si>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</si>
  <si>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</si>
  <si>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</si>
  <si>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</si>
  <si>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</si>
  <si>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</si>
  <si>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</si>
  <si>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</si>
  <si>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</si>
  <si>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</si>
  <si>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</si>
  <si>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</si>
  <si>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</si>
  <si>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</si>
  <si>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</si>
  <si>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</si>
  <si>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</si>
  <si>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</si>
  <si>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</si>
  <si>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</si>
  <si>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</si>
  <si>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</si>
  <si>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</si>
  <si>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</si>
  <si>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</si>
  <si>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</si>
  <si>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</si>
  <si>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</si>
  <si>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</si>
  <si>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</si>
  <si>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</si>
  <si>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</si>
  <si>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</si>
  <si>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</si>
  <si>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</si>
  <si>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</si>
  <si>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</si>
  <si>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</si>
  <si>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</si>
  <si>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</si>
  <si>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</si>
  <si>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</si>
  <si>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</si>
  <si>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</si>
  <si>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</si>
  <si>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</si>
  <si>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</si>
  <si>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</si>
  <si>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</si>
  <si>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</si>
  <si>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</si>
  <si>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</si>
  <si>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</si>
  <si>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</si>
  <si>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</si>
  <si>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</si>
  <si>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</si>
  <si>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</si>
  <si>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</si>
  <si>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</si>
  <si>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</si>
  <si>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</si>
  <si>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</si>
  <si>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</si>
  <si>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</si>
  <si>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</si>
  <si>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</si>
  <si>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</si>
  <si>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</si>
  <si>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</si>
  <si>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</si>
  <si>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</si>
  <si>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</si>
  <si>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</si>
  <si>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</si>
  <si>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</si>
  <si>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</si>
  <si>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</si>
  <si>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</si>
  <si>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</si>
  <si>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</si>
  <si>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</si>
  <si>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</si>
  <si>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</si>
  <si>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</si>
  <si>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</si>
  <si>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</si>
  <si>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</si>
  <si>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</si>
  <si>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</si>
  <si>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</si>
  <si>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</si>
  <si>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</si>
  <si>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</si>
  <si>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</si>
  <si>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</si>
  <si>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</si>
  <si>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</si>
  <si>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</si>
  <si>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</si>
  <si>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</si>
  <si>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</si>
  <si>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</si>
  <si>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</si>
  <si>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</si>
  <si>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</si>
  <si>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</si>
  <si>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</si>
  <si>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</si>
  <si>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</si>
  <si>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</si>
  <si>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</si>
  <si>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</si>
  <si>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</si>
  <si>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</si>
  <si>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</si>
  <si>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</si>
  <si>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</si>
  <si>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</si>
  <si>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</si>
  <si>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</si>
  <si>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</si>
  <si>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</si>
  <si>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</si>
  <si>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</si>
  <si>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</si>
  <si>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</si>
  <si>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</si>
  <si>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</si>
  <si>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</si>
  <si>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</si>
  <si>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</si>
  <si>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</si>
  <si>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</si>
  <si>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</si>
  <si>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</si>
  <si>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</si>
  <si>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</si>
  <si>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</si>
  <si>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</si>
  <si>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</si>
  <si>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</si>
  <si>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</si>
  <si>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</si>
  <si>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</si>
  <si>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</si>
  <si>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</si>
  <si>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</si>
  <si>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</si>
  <si>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</si>
  <si>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</si>
  <si>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</si>
  <si>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</si>
  <si>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</si>
  <si>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</si>
  <si>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</si>
  <si>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</si>
  <si>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</si>
  <si>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</si>
  <si>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</si>
  <si>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</si>
  <si>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</si>
  <si>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</si>
  <si>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</si>
  <si>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</si>
  <si>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</si>
  <si>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</si>
  <si>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</si>
  <si>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</si>
  <si>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</si>
  <si>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</si>
  <si>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</si>
  <si>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</si>
  <si>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</si>
  <si>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</si>
  <si>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</si>
  <si>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</si>
  <si>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</si>
  <si>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</si>
  <si>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</si>
  <si>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</si>
  <si>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</si>
  <si>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</si>
  <si>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</si>
  <si>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</si>
  <si>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</si>
  <si>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</si>
  <si>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</si>
  <si>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</si>
  <si>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</si>
  <si>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</si>
  <si>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</si>
  <si>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</si>
  <si>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</si>
  <si>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</si>
  <si>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</si>
  <si>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</si>
  <si>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</si>
  <si>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</si>
  <si>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</si>
  <si>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</si>
  <si>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</si>
  <si>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</si>
  <si>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</si>
  <si>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</si>
  <si>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</si>
  <si>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</si>
  <si>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</si>
  <si>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</si>
  <si>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</si>
  <si>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</si>
  <si>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</si>
  <si>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</si>
  <si>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</si>
  <si>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</si>
  <si>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</si>
  <si>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</si>
  <si>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</si>
  <si>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</si>
  <si>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</si>
  <si>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</si>
  <si>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</si>
  <si>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</si>
  <si>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</si>
  <si>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</si>
  <si>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</si>
  <si>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</si>
  <si>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</si>
  <si>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</si>
  <si>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</si>
  <si>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</si>
  <si>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</si>
  <si>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</si>
  <si>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</si>
  <si>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</si>
  <si>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</si>
  <si>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</si>
  <si>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</si>
  <si>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</si>
  <si>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</si>
  <si>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</si>
  <si>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</si>
  <si>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</si>
  <si>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</si>
  <si>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</si>
  <si>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</si>
  <si>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</si>
  <si>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</si>
  <si>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</si>
  <si>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</si>
  <si>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</si>
  <si>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</si>
  <si>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</si>
  <si>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</si>
  <si>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</si>
  <si>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</si>
  <si>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</si>
  <si>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</si>
  <si>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</si>
  <si>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</si>
  <si>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</si>
  <si>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</si>
  <si>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</si>
  <si>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</si>
  <si>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</si>
  <si>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</si>
  <si>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</si>
  <si>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</si>
  <si>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</si>
  <si>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</si>
  <si>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</si>
  <si>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</si>
  <si>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</si>
  <si>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</si>
  <si>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</si>
  <si>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</si>
  <si>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</si>
  <si>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</si>
  <si>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</si>
  <si>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</si>
  <si>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</si>
  <si>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</si>
  <si>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</si>
  <si>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</si>
  <si>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</si>
  <si>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</si>
  <si>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</si>
  <si>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</si>
  <si>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</si>
  <si>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</si>
  <si>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</si>
  <si>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</si>
  <si>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</si>
  <si>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</si>
  <si>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</si>
  <si>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</si>
  <si>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</si>
  <si>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</si>
  <si>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</si>
  <si>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</si>
  <si>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</si>
  <si>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</si>
  <si>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</si>
  <si>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</si>
  <si>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</si>
  <si>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</si>
  <si>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</si>
  <si>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</si>
  <si>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</si>
  <si>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</si>
  <si>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</si>
  <si>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</si>
  <si>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</si>
  <si>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</si>
  <si>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</si>
  <si>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</si>
  <si>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</si>
  <si>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</si>
  <si>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</si>
  <si>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</si>
  <si>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</si>
  <si>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</si>
  <si>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</si>
  <si>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</si>
  <si>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</si>
  <si>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</si>
  <si>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</si>
  <si>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</si>
  <si>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</si>
  <si>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</si>
  <si>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</si>
  <si>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</si>
  <si>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</si>
  <si>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</si>
  <si>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</si>
  <si>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</si>
  <si>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</si>
  <si>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</si>
  <si>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</si>
  <si>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</si>
  <si>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</si>
  <si>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</si>
  <si>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</si>
  <si>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</si>
  <si>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</si>
  <si>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</si>
  <si>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</si>
  <si>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</si>
  <si>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</si>
  <si>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</si>
  <si>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</si>
  <si>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</si>
  <si>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</si>
  <si>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</si>
  <si>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</si>
  <si>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</si>
  <si>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</si>
  <si>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</si>
  <si>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</si>
  <si>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</si>
  <si>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</si>
  <si>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</si>
  <si>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</si>
  <si>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</si>
  <si>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</si>
  <si>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</si>
  <si>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</si>
  <si>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</si>
  <si>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</si>
  <si>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</si>
  <si>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</si>
  <si>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</si>
  <si>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</si>
  <si>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</si>
  <si>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</si>
  <si>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</si>
  <si>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</si>
  <si>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</si>
  <si>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</si>
  <si>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</si>
  <si>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</si>
  <si>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</si>
  <si>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</si>
  <si>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</si>
  <si>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</si>
  <si>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</si>
  <si>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</si>
  <si>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</si>
  <si>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</si>
  <si>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</si>
  <si>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</si>
  <si>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</si>
  <si>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</si>
  <si>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</si>
  <si>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</si>
  <si>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</si>
  <si>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</si>
  <si>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</si>
  <si>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</si>
  <si>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</si>
  <si>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</si>
  <si>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</si>
  <si>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</si>
  <si>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</si>
  <si>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</si>
  <si>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</si>
  <si>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</si>
  <si>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</si>
  <si>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</si>
  <si>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</si>
  <si>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</si>
  <si>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</si>
  <si>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</si>
  <si>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</si>
  <si>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</si>
  <si>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</si>
  <si>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</si>
  <si>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</si>
  <si>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</si>
  <si>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</si>
  <si>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</si>
  <si>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</si>
  <si>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</si>
  <si>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</si>
  <si>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</si>
  <si>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</si>
  <si>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</si>
  <si>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</si>
  <si>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</si>
  <si>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</si>
  <si>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</si>
  <si>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</si>
  <si>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</si>
  <si>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</si>
  <si>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</si>
  <si>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</si>
  <si>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</si>
  <si>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</si>
  <si>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</si>
  <si>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</si>
  <si>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</si>
  <si>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</si>
  <si>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</si>
  <si>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</si>
  <si>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</si>
  <si>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</si>
  <si>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</si>
  <si>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</si>
  <si>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</si>
  <si>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</si>
  <si>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</si>
  <si>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</si>
  <si>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</si>
  <si>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</si>
  <si>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</si>
  <si>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</si>
  <si>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</si>
  <si>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</si>
  <si>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</si>
  <si>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</si>
  <si>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</si>
  <si>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</si>
  <si>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</si>
  <si>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</si>
  <si>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</si>
  <si>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</si>
  <si>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</si>
  <si>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</si>
  <si>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</si>
  <si>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</si>
  <si>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</si>
  <si>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</si>
  <si>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</si>
  <si>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</si>
  <si>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</si>
  <si>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</si>
  <si>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</si>
  <si>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</si>
  <si>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</si>
  <si>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</si>
  <si>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</si>
  <si>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</si>
  <si>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</si>
  <si>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</si>
  <si>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</si>
  <si>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</si>
  <si>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</si>
  <si>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</si>
  <si>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</si>
  <si>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</si>
  <si>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</si>
  <si>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</si>
  <si>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</si>
  <si>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</si>
  <si>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</si>
  <si>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</si>
  <si>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</si>
  <si>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</si>
  <si>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</si>
  <si>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</si>
  <si>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</si>
  <si>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</si>
  <si>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</si>
  <si>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</si>
  <si>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</si>
  <si>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</si>
  <si>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</si>
  <si>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</si>
  <si>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</si>
  <si>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</si>
  <si>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</si>
  <si>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</si>
  <si>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</si>
  <si>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</si>
  <si>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</si>
  <si>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</si>
  <si>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</si>
  <si>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</si>
  <si>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</si>
  <si>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</si>
  <si>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</si>
  <si>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</si>
  <si>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</si>
  <si>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</si>
  <si>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</si>
  <si>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</si>
  <si>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</si>
  <si>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</si>
  <si>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</si>
  <si>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</si>
  <si>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</si>
  <si>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</si>
  <si>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</si>
  <si>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</si>
  <si>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</si>
  <si>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</si>
  <si>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</si>
  <si>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</si>
  <si>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</si>
  <si>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</si>
  <si>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</si>
  <si>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</si>
  <si>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</si>
  <si>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</si>
  <si>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</si>
  <si>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</si>
  <si>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</si>
  <si>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</si>
  <si>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</si>
  <si>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</si>
  <si>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</si>
  <si>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</si>
  <si>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</si>
  <si>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</si>
  <si>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</si>
  <si>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</si>
  <si>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</si>
  <si>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</si>
  <si>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</si>
  <si>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</si>
  <si>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</si>
  <si>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</si>
  <si>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</si>
  <si>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</si>
  <si>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</si>
  <si>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</si>
  <si>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</si>
  <si>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</si>
  <si>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</si>
  <si>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</si>
  <si>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</si>
  <si>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</si>
  <si>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</si>
  <si>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</si>
  <si>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</si>
  <si>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</si>
  <si>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</si>
  <si>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</si>
  <si>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</si>
  <si>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</si>
  <si>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</si>
  <si>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</si>
  <si>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</si>
  <si>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</si>
  <si>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</si>
  <si>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</si>
  <si>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</si>
  <si>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</si>
  <si>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</si>
  <si>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</si>
  <si>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</si>
  <si>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</si>
  <si>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</si>
  <si>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</si>
  <si>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</si>
  <si>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</si>
  <si>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</si>
  <si>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</si>
  <si>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</si>
  <si>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</si>
  <si>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</si>
  <si>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</si>
  <si>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</si>
  <si>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</si>
  <si>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</si>
  <si>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</si>
  <si>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</si>
  <si>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</si>
  <si>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</si>
  <si>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</si>
  <si>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</si>
  <si>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</si>
  <si>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</si>
  <si>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</si>
  <si>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</si>
  <si>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</si>
  <si>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</si>
  <si>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</si>
  <si>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</si>
  <si>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</si>
  <si>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</si>
  <si>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</si>
  <si>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</si>
  <si>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</si>
  <si>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</si>
  <si>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</si>
  <si>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</si>
  <si>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</si>
  <si>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</si>
  <si>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</si>
  <si>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</si>
  <si>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</si>
  <si>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</si>
  <si>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</si>
  <si>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</si>
  <si>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</si>
  <si>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</si>
  <si>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</si>
  <si>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</si>
  <si>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</si>
  <si>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</si>
  <si>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</si>
  <si>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</si>
  <si>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</si>
  <si>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</si>
  <si>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</si>
  <si>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</si>
  <si>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</si>
  <si>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</si>
  <si>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</si>
  <si>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</si>
  <si>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</si>
  <si>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</si>
  <si>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</si>
  <si>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</si>
  <si>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</si>
  <si>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</si>
  <si>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</si>
  <si>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</si>
  <si>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</si>
  <si>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</si>
  <si>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</si>
  <si>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</si>
  <si>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</si>
  <si>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</si>
  <si>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</si>
  <si>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</si>
  <si>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</si>
  <si>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</si>
  <si>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</si>
  <si>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</si>
  <si>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</si>
  <si>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</si>
  <si>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</si>
  <si>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</si>
  <si>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</si>
  <si>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</si>
  <si>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</si>
  <si>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</si>
  <si>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</si>
  <si>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</si>
  <si>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</si>
  <si>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</si>
  <si>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</si>
  <si>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</si>
  <si>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</si>
  <si>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</si>
  <si>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</si>
  <si>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</si>
  <si>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</si>
  <si>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</si>
  <si>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</si>
  <si>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</si>
  <si>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</si>
  <si>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</si>
  <si>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</si>
  <si>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</si>
  <si>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</si>
  <si>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</si>
  <si>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</si>
  <si>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</si>
  <si>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</si>
  <si>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</si>
  <si>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</si>
  <si>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</si>
  <si>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</si>
  <si>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</si>
  <si>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</si>
  <si>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</si>
  <si>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</si>
  <si>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</si>
  <si>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</si>
  <si>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</si>
  <si>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</si>
  <si>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</si>
  <si>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</si>
  <si>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</si>
  <si>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</si>
  <si>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</si>
  <si>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</si>
  <si>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</si>
  <si>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</si>
  <si>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</si>
  <si>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</si>
  <si>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</si>
  <si>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</si>
  <si>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</si>
  <si>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</si>
  <si>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</si>
  <si>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</si>
  <si>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</si>
  <si>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</si>
  <si>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</si>
  <si>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</si>
  <si>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</si>
  <si>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</si>
  <si>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</si>
  <si>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</si>
  <si>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</si>
  <si>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</si>
  <si>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</si>
  <si>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</si>
  <si>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</si>
  <si>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</si>
  <si>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</si>
  <si>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</si>
  <si>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</si>
  <si>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</si>
  <si>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</si>
  <si>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</si>
  <si>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</si>
  <si>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</si>
  <si>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</si>
  <si>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</si>
  <si>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</si>
  <si>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</si>
  <si>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</si>
  <si>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</si>
  <si>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</si>
  <si>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</si>
  <si>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</si>
  <si>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</si>
  <si>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</si>
  <si>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</si>
  <si>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</si>
  <si>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</si>
  <si>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</si>
  <si>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</si>
  <si>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</si>
  <si>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</si>
  <si>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</si>
  <si>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</si>
  <si>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</si>
  <si>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</si>
  <si>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</si>
  <si>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</si>
  <si>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</si>
  <si>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</si>
  <si>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</si>
  <si>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</si>
  <si>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</si>
  <si>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</si>
  <si>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</si>
  <si>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</si>
  <si>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</si>
  <si>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</si>
  <si>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</si>
  <si>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</si>
  <si>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</si>
  <si>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</si>
  <si>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</si>
  <si>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</si>
  <si>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</si>
  <si>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</si>
  <si>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</si>
  <si>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</si>
  <si>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</si>
  <si>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</si>
  <si>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</si>
  <si>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</si>
  <si>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</si>
  <si>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</si>
  <si>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</si>
  <si>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</si>
  <si>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</si>
  <si>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</si>
  <si>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</si>
  <si>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</si>
  <si>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</si>
  <si>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</si>
  <si>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</si>
  <si>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</si>
  <si>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</si>
  <si>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</si>
  <si>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</si>
  <si>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</si>
  <si>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</si>
  <si>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</si>
  <si>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</si>
  <si>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</si>
  <si>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</si>
  <si>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</si>
  <si>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</si>
  <si>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</si>
  <si>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</si>
  <si>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</si>
  <si>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</si>
  <si>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</si>
  <si>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</si>
  <si>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</si>
  <si>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</si>
  <si>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</si>
  <si>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</si>
  <si>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</si>
  <si>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</si>
  <si>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</si>
  <si>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</si>
  <si>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</si>
  <si>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</si>
  <si>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</si>
  <si>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</si>
  <si>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</si>
  <si>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</si>
  <si>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</si>
  <si>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</si>
  <si>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</si>
  <si>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</si>
  <si>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</si>
  <si>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</si>
  <si>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</si>
  <si>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</si>
  <si>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</si>
  <si>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</si>
  <si>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</si>
  <si>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</si>
  <si>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</si>
  <si>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</si>
  <si>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</si>
  <si>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</si>
  <si>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</si>
  <si>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</si>
  <si>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</si>
  <si>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</si>
  <si>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</si>
  <si>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</si>
  <si>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</si>
  <si>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</si>
  <si>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</si>
  <si>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</si>
  <si>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</si>
  <si>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</si>
  <si>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</si>
  <si>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</si>
  <si>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</si>
  <si>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</si>
  <si>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</si>
  <si>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</si>
  <si>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</si>
  <si>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</si>
  <si>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</si>
  <si>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</si>
  <si>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</si>
  <si>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</si>
  <si>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</si>
  <si>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</si>
  <si>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</si>
  <si>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</si>
  <si>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</si>
  <si>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</si>
  <si>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</si>
  <si>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</si>
  <si>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</si>
  <si>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</si>
  <si>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</si>
  <si>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</si>
  <si>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</si>
  <si>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</si>
  <si>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</si>
  <si>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</si>
  <si>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</si>
  <si>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</si>
  <si>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</si>
  <si>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</si>
  <si>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</si>
  <si>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</si>
  <si>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</si>
  <si>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</si>
  <si>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</si>
  <si>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</si>
  <si>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</si>
  <si>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</si>
  <si>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</si>
  <si>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</si>
  <si>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</si>
  <si>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</si>
  <si>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</si>
  <si>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</si>
  <si>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</si>
  <si>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</si>
  <si>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</si>
  <si>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</si>
  <si>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</si>
  <si>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</si>
  <si>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</si>
  <si>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</si>
  <si>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</si>
  <si>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</si>
  <si>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</si>
  <si>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</si>
  <si>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</si>
  <si>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</si>
  <si>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</si>
  <si>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</si>
  <si>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</si>
  <si>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</si>
  <si>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</si>
  <si>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</si>
  <si>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</si>
  <si>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</si>
  <si>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</si>
  <si>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</si>
  <si>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</si>
  <si>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</si>
  <si>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</si>
  <si>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</si>
  <si>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</si>
  <si>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</si>
  <si>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</si>
  <si>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</si>
  <si>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</si>
  <si>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</si>
  <si>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</si>
  <si>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</si>
  <si>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</si>
  <si>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</si>
  <si>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</si>
  <si>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</si>
  <si>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</si>
  <si>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</si>
  <si>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</si>
  <si>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</si>
  <si>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</si>
  <si>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</si>
  <si>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</si>
  <si>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</si>
  <si>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</si>
  <si>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</si>
  <si>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</si>
  <si>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</si>
  <si>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</si>
  <si>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</si>
  <si>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</si>
  <si>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</si>
  <si>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</si>
  <si>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</si>
  <si>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</si>
  <si>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</si>
  <si>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</si>
  <si>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</si>
  <si>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</si>
  <si>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</si>
  <si>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</si>
  <si>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</si>
  <si>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</si>
  <si>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</si>
  <si>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</si>
  <si>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</si>
  <si>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</si>
  <si>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</si>
  <si>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</si>
  <si>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</si>
  <si>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</si>
  <si>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</si>
  <si>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</si>
  <si>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</si>
  <si>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</si>
  <si>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</si>
  <si>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</si>
  <si>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</si>
  <si>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</si>
  <si>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</si>
  <si>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</si>
  <si>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</si>
  <si>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</si>
  <si>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</si>
  <si>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</si>
  <si>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</si>
  <si>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</si>
  <si>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</si>
  <si>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</si>
  <si>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</si>
  <si>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</si>
  <si>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</si>
  <si>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</si>
  <si>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</si>
  <si>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</si>
  <si>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</si>
  <si>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</si>
  <si>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</si>
  <si>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</si>
  <si>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</si>
  <si>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</si>
  <si>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</si>
  <si>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</si>
  <si>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</si>
  <si>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</si>
  <si>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</si>
  <si>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</si>
  <si>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</si>
  <si>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</si>
  <si>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</si>
  <si>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</si>
  <si>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</si>
  <si>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</si>
  <si>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</si>
  <si>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</si>
  <si>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</si>
  <si>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</si>
  <si>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</si>
  <si>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</si>
  <si>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</si>
  <si>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</si>
  <si>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</si>
  <si>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</si>
  <si>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</si>
  <si>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</si>
  <si>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</si>
  <si>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</si>
  <si>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</si>
  <si>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</si>
  <si>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</si>
  <si>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</si>
  <si>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</si>
  <si>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</si>
  <si>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</si>
  <si>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</si>
  <si>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</si>
  <si>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</si>
  <si>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</si>
  <si>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</si>
  <si>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</si>
  <si>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</si>
  <si>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</si>
  <si>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</si>
  <si>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</si>
  <si>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</si>
  <si>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</si>
  <si>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</si>
  <si>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</si>
  <si>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</si>
  <si>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</si>
  <si>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</si>
  <si>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</si>
  <si>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</si>
  <si>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</si>
  <si>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</si>
  <si>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</si>
  <si>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</si>
  <si>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</si>
  <si>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</si>
  <si>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</si>
  <si>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</si>
  <si>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</si>
  <si>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</si>
  <si>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</si>
  <si>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</si>
  <si>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</si>
  <si>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</si>
  <si>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</si>
  <si>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</si>
  <si>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</si>
  <si>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</si>
  <si>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</si>
  <si>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</si>
  <si>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</si>
  <si>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</si>
  <si>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</si>
  <si>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</si>
  <si>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</si>
  <si>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</si>
  <si>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</si>
  <si>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</si>
  <si>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</si>
  <si>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</si>
  <si>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</si>
  <si>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</si>
  <si>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</si>
  <si>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</si>
  <si>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</si>
  <si>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</si>
  <si>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</si>
  <si>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</si>
  <si>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</si>
  <si>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</si>
  <si>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</si>
  <si>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</si>
  <si>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</si>
  <si>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</si>
  <si>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</si>
  <si>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</si>
  <si>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</si>
  <si>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</si>
  <si>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</si>
  <si>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</si>
  <si>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</si>
  <si>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</si>
  <si>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</si>
  <si>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</si>
  <si>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</si>
  <si>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</si>
  <si>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</si>
  <si>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</si>
  <si>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</si>
  <si>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</si>
  <si>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</si>
  <si>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</si>
  <si>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</si>
  <si>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</si>
  <si>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</si>
  <si>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</si>
  <si>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</si>
  <si>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</si>
  <si>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</si>
  <si>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</si>
  <si>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</si>
  <si>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</si>
  <si>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</si>
  <si>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</si>
  <si>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</si>
  <si>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</si>
  <si>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</si>
  <si>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</si>
  <si>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</si>
  <si>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</si>
  <si>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</si>
  <si>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</si>
  <si>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</si>
  <si>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</si>
  <si>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</si>
  <si>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</si>
  <si>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</si>
  <si>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</si>
  <si>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</si>
  <si>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</si>
  <si>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</si>
  <si>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</si>
  <si>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</si>
  <si>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</si>
  <si>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</si>
  <si>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</si>
  <si>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</si>
  <si>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</si>
  <si>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</si>
  <si>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</si>
  <si>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</si>
  <si>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</si>
  <si>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</si>
  <si>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</si>
  <si>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</si>
  <si>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</si>
  <si>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</si>
  <si>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</si>
  <si>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</si>
  <si>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</si>
  <si>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</si>
  <si>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</si>
  <si>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</si>
  <si>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</si>
  <si>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</si>
  <si>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</si>
  <si>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</si>
  <si>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</si>
  <si>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</si>
  <si>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</si>
  <si>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</si>
  <si>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</si>
  <si>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</si>
  <si>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</si>
  <si>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</si>
  <si>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</si>
  <si>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</si>
  <si>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</si>
  <si>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</si>
  <si>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</si>
  <si>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</si>
  <si>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</si>
  <si>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</si>
  <si>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</si>
  <si>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</si>
  <si>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</si>
  <si>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</si>
  <si>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</si>
  <si>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</si>
  <si>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</si>
  <si>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</si>
  <si>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</si>
  <si>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</si>
  <si>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</si>
  <si>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</si>
  <si>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</si>
  <si>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</si>
  <si>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</si>
  <si>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</si>
  <si>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</si>
  <si>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</si>
  <si>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</si>
  <si>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</si>
  <si>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</si>
  <si>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</si>
  <si>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</si>
  <si>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</si>
  <si>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</si>
  <si>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</si>
  <si>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</si>
  <si>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</si>
  <si>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</si>
  <si>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</si>
  <si>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</si>
  <si>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</si>
  <si>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</si>
  <si>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</si>
  <si>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</si>
  <si>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</si>
  <si>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</si>
  <si>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</si>
  <si>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</si>
  <si>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</si>
  <si>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</si>
  <si>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</si>
  <si>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</si>
  <si>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</si>
  <si>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</si>
  <si>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</si>
  <si>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</si>
  <si>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</si>
  <si>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</si>
  <si>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</si>
  <si>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</si>
  <si>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</si>
  <si>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</si>
  <si>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</si>
  <si>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</si>
  <si>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</si>
  <si>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</si>
  <si>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</si>
  <si>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</si>
  <si>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</si>
  <si>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</si>
  <si>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</si>
  <si>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</si>
  <si>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</si>
  <si>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</si>
  <si>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</si>
  <si>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</si>
  <si>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</si>
  <si>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</si>
  <si>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</si>
  <si>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</si>
  <si>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</si>
  <si>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</si>
  <si>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</si>
  <si>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</si>
  <si>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</si>
  <si>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</si>
  <si>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</si>
  <si>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</si>
  <si>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</si>
  <si>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</si>
  <si>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</si>
  <si>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</si>
  <si>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</si>
  <si>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</si>
  <si>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</si>
  <si>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</si>
  <si>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</si>
  <si>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</si>
  <si>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</si>
  <si>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</si>
  <si>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</si>
  <si>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</si>
  <si>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</si>
  <si>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</si>
  <si>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</si>
  <si>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</si>
  <si>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</si>
  <si>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</si>
  <si>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</si>
  <si>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</si>
  <si>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</si>
  <si>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</si>
  <si>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</si>
  <si>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</si>
  <si>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</si>
  <si>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</si>
  <si>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</si>
  <si>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</si>
  <si>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</si>
  <si>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</si>
  <si>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</si>
  <si>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</si>
  <si>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</si>
  <si>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</si>
  <si>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</si>
  <si>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</si>
  <si>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</si>
  <si>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</si>
  <si>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</si>
  <si>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</si>
  <si>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</si>
  <si>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</si>
  <si>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</si>
  <si>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</si>
  <si>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</si>
  <si>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</si>
  <si>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</si>
  <si>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</si>
  <si>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</si>
  <si>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</si>
  <si>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</si>
  <si>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</si>
  <si>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</si>
  <si>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</si>
  <si>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</si>
  <si>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</si>
  <si>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</si>
  <si>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</si>
  <si>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</si>
  <si>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</si>
  <si>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</si>
  <si>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</si>
  <si>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</si>
  <si>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</si>
  <si>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</si>
  <si>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</si>
  <si>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</si>
  <si>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</si>
  <si>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</si>
  <si>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</si>
  <si>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</si>
  <si>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</si>
  <si>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</si>
  <si>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</si>
  <si>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</si>
  <si>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</si>
  <si>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</si>
  <si>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</si>
  <si>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</si>
  <si>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</si>
  <si>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</si>
  <si>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</si>
  <si>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</si>
  <si>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</si>
  <si>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</si>
  <si>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</si>
  <si>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</si>
  <si>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</si>
  <si>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</si>
  <si>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</si>
  <si>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</si>
  <si>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</si>
  <si>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</si>
  <si>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</si>
  <si>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</si>
  <si>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</si>
  <si>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</si>
  <si>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</si>
  <si>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</si>
  <si>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</si>
  <si>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</si>
  <si>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</si>
  <si>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</si>
  <si>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</si>
  <si>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</si>
  <si>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</si>
  <si>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</si>
  <si>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</si>
  <si>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</si>
  <si>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</si>
  <si>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</si>
  <si>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</si>
  <si>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</si>
  <si>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</si>
  <si>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</si>
  <si>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</si>
  <si>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</si>
  <si>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</si>
  <si>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</si>
  <si>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</si>
  <si>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</si>
  <si>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</si>
  <si>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</si>
  <si>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</si>
  <si>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</si>
  <si>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</si>
  <si>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</si>
  <si>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</si>
  <si>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</si>
  <si>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</si>
  <si>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</si>
  <si>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</si>
  <si>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</si>
  <si>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</si>
  <si>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</si>
  <si>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</si>
  <si>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</si>
  <si>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</si>
  <si>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</si>
  <si>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</si>
  <si>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</si>
  <si>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</si>
  <si>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</si>
  <si>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</si>
  <si>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</si>
  <si>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</si>
  <si>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</si>
  <si>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</si>
  <si>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</si>
  <si>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</si>
  <si>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</si>
  <si>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</si>
  <si>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</si>
  <si>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</si>
  <si>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</si>
  <si>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</si>
  <si>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</si>
  <si>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</si>
  <si>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</si>
  <si>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</si>
  <si>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</si>
  <si>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</si>
  <si>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</si>
  <si>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</si>
  <si>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</si>
  <si>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</si>
  <si>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</si>
  <si>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</si>
  <si>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</si>
  <si>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</si>
  <si>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</si>
  <si>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</si>
  <si>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</si>
  <si>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</si>
  <si>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</si>
  <si>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</si>
  <si>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</si>
  <si>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</si>
  <si>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</si>
  <si>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</si>
  <si>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</si>
  <si>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</si>
  <si>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</si>
  <si>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</si>
  <si>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</si>
  <si>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</si>
  <si>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</si>
  <si>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</si>
  <si>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</si>
  <si>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</si>
  <si>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</si>
  <si>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</si>
  <si>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</si>
  <si>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</si>
  <si>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</si>
  <si>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</si>
  <si>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</si>
  <si>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</si>
  <si>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</si>
  <si>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</si>
  <si>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</si>
  <si>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</si>
  <si>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</si>
  <si>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</si>
  <si>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</si>
  <si>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</si>
  <si>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</si>
  <si>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</si>
  <si>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</si>
  <si>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</si>
  <si>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</si>
  <si>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</si>
  <si>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</si>
  <si>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</si>
  <si>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</si>
  <si>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</si>
  <si>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</si>
  <si>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</si>
  <si>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</si>
  <si>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</si>
  <si>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</si>
  <si>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</si>
  <si>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</si>
  <si>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</si>
  <si>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</si>
  <si>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</si>
  <si>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</si>
  <si>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</si>
  <si>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</si>
  <si>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</si>
  <si>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</si>
  <si>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</si>
  <si>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</si>
  <si>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</si>
  <si>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</si>
  <si>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</si>
  <si>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</si>
  <si>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</si>
  <si>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</si>
  <si>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</si>
  <si>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</si>
  <si>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</si>
  <si>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</si>
  <si>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</si>
  <si>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</si>
  <si>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</si>
  <si>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</si>
  <si>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</si>
  <si>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</si>
  <si>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</si>
  <si>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</si>
  <si>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</si>
  <si>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</si>
  <si>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</si>
  <si>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</si>
  <si>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</si>
  <si>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</si>
  <si>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</si>
  <si>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</si>
  <si>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</si>
  <si>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</si>
  <si>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</si>
  <si>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</si>
  <si>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</si>
  <si>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</si>
  <si>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</si>
  <si>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</si>
  <si>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</si>
  <si>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</si>
  <si>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</si>
  <si>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</si>
  <si>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</si>
  <si>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</si>
  <si>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</si>
  <si>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</si>
  <si>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</si>
  <si>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</si>
  <si>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</si>
  <si>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</si>
  <si>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</si>
  <si>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</si>
  <si>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</si>
  <si>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</si>
  <si>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</si>
  <si>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</si>
  <si>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</si>
  <si>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</si>
  <si>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</si>
  <si>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</si>
  <si>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</si>
  <si>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</si>
  <si>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</si>
  <si>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</si>
  <si>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</si>
  <si>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</si>
  <si>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</si>
  <si>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</si>
  <si>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</si>
  <si>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</si>
  <si>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</si>
  <si>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</si>
  <si>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</si>
  <si>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</si>
  <si>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</si>
  <si>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</si>
  <si>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</si>
  <si>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</si>
  <si>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</si>
  <si>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</si>
  <si>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</si>
  <si>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</si>
  <si>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</si>
  <si>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</si>
  <si>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</si>
  <si>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</si>
  <si>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</si>
  <si>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</si>
  <si>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</si>
  <si>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</si>
  <si>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</si>
  <si>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</si>
  <si>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</si>
  <si>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</si>
  <si>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</si>
  <si>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</si>
  <si>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</si>
  <si>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</si>
  <si>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</si>
  <si>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</si>
  <si>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</si>
  <si>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</si>
  <si>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</si>
  <si>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</si>
  <si>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</si>
  <si>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</si>
  <si>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</si>
  <si>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</si>
  <si>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</si>
  <si>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</si>
  <si>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</si>
  <si>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</si>
  <si>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</si>
  <si>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</si>
  <si>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</si>
  <si>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</si>
  <si>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</si>
  <si>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</si>
  <si>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</si>
  <si>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</si>
  <si>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</si>
  <si>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</si>
  <si>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</si>
  <si>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</si>
  <si>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</si>
  <si>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</si>
  <si>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</si>
  <si>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</si>
  <si>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</si>
  <si>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</si>
  <si>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</si>
  <si>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</si>
  <si>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</si>
  <si>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</si>
  <si>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</si>
  <si>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</si>
  <si>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</si>
  <si>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</si>
  <si>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</si>
  <si>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</si>
  <si>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</si>
  <si>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</si>
  <si>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</si>
  <si>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</si>
  <si>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</si>
  <si>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</si>
  <si>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</si>
  <si>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</si>
  <si>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</si>
  <si>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</si>
  <si>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</si>
  <si>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</si>
  <si>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</si>
  <si>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</si>
  <si>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</si>
  <si>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</si>
  <si>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</si>
  <si>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</si>
  <si>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</si>
  <si>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</si>
  <si>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</si>
  <si>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</si>
  <si>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</si>
  <si>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</si>
  <si>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</si>
  <si>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</si>
  <si>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</si>
  <si>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</si>
  <si>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</si>
  <si>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</si>
  <si>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</si>
  <si>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</si>
  <si>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</si>
  <si>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</si>
  <si>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</si>
  <si>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</si>
  <si>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</si>
  <si>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</si>
  <si>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</si>
  <si>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</si>
  <si>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</si>
  <si>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</si>
  <si>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</si>
  <si>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</si>
  <si>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</si>
  <si>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</si>
  <si>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</si>
  <si>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</si>
  <si>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</si>
  <si>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</si>
  <si>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</si>
  <si>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</si>
  <si>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</si>
  <si>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</si>
  <si>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</si>
  <si>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</si>
  <si>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</si>
  <si>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</si>
  <si>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</si>
  <si>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</si>
  <si>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</si>
  <si>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</si>
  <si>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</si>
  <si>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</si>
  <si>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</si>
  <si>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</si>
  <si>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</si>
  <si>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</si>
  <si>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</si>
  <si>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</si>
  <si>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</si>
  <si>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</si>
  <si>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</si>
  <si>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</si>
  <si>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</si>
  <si>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</si>
  <si>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</si>
  <si>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</si>
  <si>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</si>
  <si>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</si>
  <si>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</si>
  <si>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</si>
  <si>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</si>
  <si>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</si>
  <si>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</si>
  <si>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</si>
  <si>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</si>
  <si>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</si>
  <si>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</si>
  <si>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</si>
  <si>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</si>
  <si>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</si>
  <si>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</si>
  <si>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</si>
  <si>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</si>
  <si>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</si>
  <si>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</si>
  <si>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</si>
  <si>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</si>
  <si>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</si>
  <si>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</si>
  <si>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</si>
  <si>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</si>
  <si>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</si>
  <si>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</si>
  <si>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</si>
  <si>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</si>
  <si>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</si>
  <si>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</si>
  <si>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</si>
  <si>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</si>
  <si>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</si>
  <si>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</si>
  <si>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</si>
  <si>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</si>
  <si>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</si>
  <si>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</si>
  <si>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</si>
  <si>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</si>
  <si>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</si>
  <si>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</si>
  <si>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</si>
  <si>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</si>
  <si>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</si>
  <si>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</si>
  <si>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</si>
  <si>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</si>
  <si>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</si>
  <si>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</si>
  <si>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</si>
  <si>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</si>
  <si>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</si>
  <si>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</si>
  <si>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</si>
  <si>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</si>
  <si>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</si>
  <si>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</si>
  <si>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</si>
  <si>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</si>
  <si>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</si>
  <si>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</si>
  <si>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</si>
  <si>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</si>
  <si>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</si>
  <si>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</si>
  <si>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</si>
  <si>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</si>
  <si>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</si>
  <si>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</si>
  <si>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</si>
  <si>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</si>
  <si>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</si>
  <si>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</si>
  <si>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</si>
  <si>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</si>
  <si>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</si>
  <si>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</si>
  <si>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</si>
  <si>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</si>
  <si>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</si>
  <si>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</si>
  <si>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</si>
  <si>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</si>
  <si>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</si>
  <si>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</si>
  <si>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</si>
  <si>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</si>
  <si>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</si>
  <si>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</si>
  <si>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</si>
  <si>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</si>
  <si>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</si>
  <si>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</si>
  <si>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</si>
  <si>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</si>
  <si>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</si>
  <si>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</si>
  <si>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</si>
  <si>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</si>
  <si>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</si>
  <si>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</si>
  <si>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</si>
  <si>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</si>
  <si>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</si>
  <si>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</si>
  <si>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</si>
  <si>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</si>
  <si>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</si>
  <si>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</si>
  <si>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</si>
  <si>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</si>
  <si>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</si>
  <si>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</si>
  <si>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</si>
  <si>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</si>
  <si>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</si>
  <si>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</si>
  <si>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</si>
  <si>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</si>
  <si>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</si>
  <si>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</si>
  <si>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</si>
  <si>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</si>
  <si>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</si>
  <si>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</si>
  <si>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</si>
  <si>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</si>
  <si>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</si>
  <si>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</si>
  <si>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</si>
  <si>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</si>
  <si>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</si>
  <si>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</si>
  <si>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</si>
  <si>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</si>
  <si>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</si>
  <si>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</si>
  <si>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</si>
  <si>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</si>
  <si>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</si>
  <si>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</si>
  <si>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</si>
  <si>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</si>
  <si>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</si>
  <si>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</si>
  <si>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</si>
  <si>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</si>
  <si>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</si>
  <si>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</si>
  <si>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</si>
  <si>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</si>
  <si>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</si>
  <si>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</si>
  <si>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</si>
  <si>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</si>
  <si>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</si>
  <si>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</si>
  <si>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</si>
  <si>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</si>
  <si>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</si>
  <si>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</si>
  <si>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</si>
  <si>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</si>
  <si>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</si>
  <si>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</si>
  <si>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</si>
  <si>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</si>
  <si>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</si>
  <si>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</si>
  <si>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</si>
  <si>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</si>
  <si>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</si>
  <si>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</si>
  <si>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</si>
  <si>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</si>
  <si>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</si>
  <si>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</si>
  <si>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</si>
  <si>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</si>
  <si>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</si>
  <si>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</si>
  <si>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</si>
  <si>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</si>
  <si>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</si>
  <si>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</si>
  <si>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</si>
  <si>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</si>
  <si>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</si>
  <si>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</si>
  <si>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</si>
  <si>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</si>
  <si>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</si>
  <si>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</si>
  <si>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</si>
  <si>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</si>
  <si>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</si>
  <si>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</si>
  <si>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</si>
  <si>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</si>
  <si>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</si>
  <si>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</si>
  <si>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</si>
  <si>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</si>
  <si>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</si>
  <si>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</si>
  <si>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</si>
  <si>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</si>
  <si>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</si>
  <si>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</si>
  <si>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</si>
  <si>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</si>
  <si>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</si>
  <si>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</si>
  <si>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</si>
  <si>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</si>
  <si>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</si>
  <si>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</si>
  <si>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</si>
  <si>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</si>
  <si>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</si>
  <si>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</si>
  <si>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</si>
  <si>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</si>
  <si>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</si>
  <si>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</si>
  <si>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</si>
  <si>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</si>
  <si>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</si>
  <si>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</si>
  <si>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</si>
  <si>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</si>
  <si>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</si>
  <si>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</si>
  <si>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</si>
  <si>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</si>
  <si>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</si>
  <si>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</si>
  <si>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</si>
  <si>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</si>
  <si>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</si>
  <si>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</si>
  <si>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</si>
  <si>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</si>
  <si>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</si>
  <si>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</si>
  <si>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</si>
  <si>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</si>
  <si>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</si>
  <si>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</si>
  <si>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</si>
  <si>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</si>
  <si>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</si>
  <si>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</si>
  <si>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</si>
  <si>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</si>
  <si>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</si>
  <si>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</si>
  <si>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</si>
  <si>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</si>
  <si>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</si>
  <si>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</si>
  <si>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</si>
  <si>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</si>
  <si>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</si>
  <si>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</si>
  <si>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</si>
  <si>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</si>
  <si>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</si>
  <si>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</si>
  <si>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</si>
  <si>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</si>
  <si>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</si>
  <si>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</si>
  <si>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</si>
  <si>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</si>
  <si>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</si>
  <si>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</si>
  <si>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</si>
  <si>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</si>
  <si>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</si>
  <si>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</si>
  <si>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</si>
  <si>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</si>
  <si>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</si>
  <si>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</si>
  <si>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</si>
  <si>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</si>
  <si>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</si>
  <si>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</si>
  <si>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</si>
  <si>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</si>
  <si>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</si>
  <si>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</si>
  <si>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</si>
  <si>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</si>
  <si>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</si>
  <si>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</si>
  <si>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</si>
  <si>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</si>
  <si>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</si>
  <si>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</si>
  <si>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</si>
  <si>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</si>
  <si>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</si>
  <si>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</si>
  <si>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</si>
  <si>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</si>
  <si>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</si>
  <si>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</si>
  <si>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</si>
  <si>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</si>
  <si>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</si>
  <si>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</si>
  <si>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</si>
  <si>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</si>
  <si>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</si>
  <si>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</si>
  <si>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</si>
  <si>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</si>
  <si>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</si>
  <si>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</si>
  <si>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</si>
  <si>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</si>
  <si>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</si>
  <si>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</si>
  <si>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</si>
  <si>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</si>
  <si>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</si>
  <si>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</si>
  <si>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</si>
  <si>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</si>
  <si>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</si>
  <si>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</si>
  <si>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</si>
  <si>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</si>
  <si>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</si>
  <si>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</si>
  <si>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</si>
  <si>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</si>
  <si>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</si>
  <si>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</si>
  <si>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</si>
  <si>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</si>
  <si>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</si>
  <si>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</si>
  <si>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</si>
  <si>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</si>
  <si>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</si>
  <si>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</si>
  <si>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</si>
  <si>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</si>
  <si>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</si>
  <si>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</si>
  <si>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</si>
  <si>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</si>
  <si>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</si>
  <si>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</si>
  <si>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</si>
  <si>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</si>
  <si>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</si>
  <si>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</si>
  <si>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</si>
  <si>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</si>
  <si>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</si>
  <si>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</si>
  <si>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</si>
  <si>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</si>
  <si>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</si>
  <si>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</si>
  <si>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</si>
  <si>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</si>
  <si>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</si>
  <si>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</si>
  <si>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</si>
  <si>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</si>
  <si>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</si>
  <si>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</si>
  <si>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</si>
  <si>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</si>
  <si>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</si>
  <si>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</si>
  <si>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</si>
  <si>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</si>
  <si>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</si>
  <si>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</si>
  <si>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</si>
  <si>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</si>
  <si>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</si>
  <si>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</si>
  <si>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</si>
  <si>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</si>
  <si>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</si>
  <si>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</si>
  <si>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</si>
  <si>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</si>
  <si>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</si>
  <si>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</si>
  <si>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</si>
  <si>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</si>
  <si>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</si>
  <si>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</si>
  <si>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</si>
  <si>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</si>
  <si>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</si>
  <si>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</si>
  <si>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</si>
  <si>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</si>
  <si>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</si>
  <si>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</si>
  <si>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</si>
  <si>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</si>
  <si>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</si>
  <si>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</si>
  <si>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</si>
  <si>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</si>
  <si>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</si>
  <si>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</si>
  <si>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</si>
  <si>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</si>
  <si>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</si>
  <si>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</si>
  <si>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</si>
  <si>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</si>
  <si>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</si>
  <si>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</si>
  <si>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</si>
  <si>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</si>
  <si>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</si>
  <si>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</si>
  <si>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</si>
  <si>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</si>
  <si>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</si>
  <si>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</si>
  <si>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</si>
  <si>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</si>
  <si>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</si>
  <si>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</si>
  <si>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</si>
  <si>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</si>
  <si>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</si>
  <si>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</si>
  <si>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</si>
  <si>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</si>
  <si>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</si>
  <si>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</si>
  <si>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</si>
  <si>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</si>
  <si>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</si>
  <si>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</si>
  <si>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</si>
  <si>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</si>
  <si>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</si>
  <si>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</si>
  <si>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</si>
  <si>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</si>
  <si>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</si>
  <si>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</si>
  <si>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</si>
  <si>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</si>
  <si>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</si>
  <si>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</si>
  <si>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</si>
  <si>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</si>
  <si>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</si>
  <si>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</si>
  <si>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</si>
  <si>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</si>
  <si>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</si>
  <si>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</si>
  <si>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</si>
  <si>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</si>
  <si>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</si>
  <si>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</si>
  <si>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</si>
  <si>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</si>
  <si>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</si>
  <si>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</si>
  <si>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</si>
  <si>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</si>
  <si>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</si>
  <si>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</si>
  <si>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</si>
  <si>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</si>
  <si>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</si>
  <si>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</si>
  <si>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</si>
  <si>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</si>
  <si>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</si>
  <si>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</si>
  <si>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</si>
  <si>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</si>
  <si>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</si>
  <si>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</si>
  <si>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</si>
  <si>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</si>
  <si>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</si>
  <si>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</si>
  <si>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</si>
  <si>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</si>
  <si>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</si>
  <si>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</si>
  <si>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</si>
  <si>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</si>
  <si>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</si>
  <si>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</si>
  <si>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</si>
  <si>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</si>
  <si>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</si>
  <si>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</si>
  <si>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</si>
  <si>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</si>
  <si>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</si>
  <si>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</si>
  <si>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</si>
  <si>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</si>
  <si>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</si>
  <si>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</si>
  <si>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</si>
  <si>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</si>
  <si>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</si>
  <si>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</si>
  <si>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</si>
  <si>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</si>
  <si>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</si>
  <si>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</si>
  <si>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</si>
  <si>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</si>
  <si>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</si>
  <si>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</si>
  <si>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</si>
  <si>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</si>
  <si>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</si>
  <si>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</si>
  <si>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</si>
  <si>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</si>
  <si>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</si>
  <si>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</si>
  <si>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</si>
  <si>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</si>
  <si>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</si>
  <si>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</si>
  <si>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</si>
  <si>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</si>
  <si>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</si>
  <si>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</si>
  <si>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</si>
  <si>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</si>
  <si>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</si>
  <si>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</si>
  <si>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</si>
  <si>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</si>
  <si>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</si>
  <si>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</si>
  <si>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</si>
  <si>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</si>
  <si>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</si>
  <si>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</si>
  <si>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</si>
  <si>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</si>
  <si>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</si>
  <si>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</si>
  <si>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</si>
  <si>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</si>
  <si>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</si>
  <si>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</si>
  <si>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</si>
  <si>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</si>
  <si>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</si>
  <si>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</si>
  <si>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</si>
  <si>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</si>
  <si>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</si>
  <si>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</si>
  <si>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</si>
  <si>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</si>
  <si>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</si>
  <si>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</si>
  <si>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</si>
  <si>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</si>
  <si>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</si>
  <si>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</si>
  <si>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</si>
  <si>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</si>
  <si>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</si>
  <si>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</si>
  <si>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</si>
  <si>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</si>
  <si>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</si>
  <si>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</si>
  <si>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</si>
  <si>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</si>
  <si>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</si>
  <si>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</si>
  <si>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</si>
  <si>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</si>
  <si>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</si>
  <si>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</si>
  <si>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</si>
  <si>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</si>
  <si>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</si>
  <si>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</si>
  <si>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</si>
  <si>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</si>
  <si>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</si>
  <si>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</si>
  <si>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</si>
  <si>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</si>
  <si>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</si>
  <si>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</si>
  <si>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</si>
  <si>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</si>
  <si>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</si>
  <si>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</si>
  <si>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</si>
  <si>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</si>
  <si>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</si>
  <si>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</si>
  <si>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</si>
  <si>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</si>
  <si>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</si>
  <si>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</si>
  <si>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</si>
  <si>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</si>
  <si>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</si>
  <si>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</si>
  <si>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</si>
  <si>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</si>
  <si>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</si>
  <si>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</si>
  <si>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</si>
  <si>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</si>
  <si>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</si>
  <si>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</si>
  <si>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</si>
  <si>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</si>
  <si>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</si>
  <si>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</si>
  <si>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</si>
  <si>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</si>
  <si>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</si>
  <si>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</si>
  <si>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</si>
  <si>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</si>
  <si>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</si>
  <si>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</si>
  <si>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</si>
  <si>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</si>
  <si>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</si>
  <si>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</si>
  <si>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</si>
  <si>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</si>
  <si>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</si>
  <si>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</si>
  <si>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</si>
  <si>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</si>
  <si>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</si>
  <si>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</si>
  <si>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</si>
  <si>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</si>
  <si>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</si>
  <si>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</si>
  <si>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</si>
  <si>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</si>
  <si>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</si>
  <si>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</si>
  <si>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</si>
  <si>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</si>
  <si>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</si>
  <si>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</si>
  <si>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</si>
  <si>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</si>
  <si>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</si>
  <si>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</si>
  <si>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</si>
  <si>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</si>
  <si>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</si>
  <si>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</si>
  <si>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</si>
  <si>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</si>
  <si>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</si>
  <si>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</si>
  <si>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</si>
  <si>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</si>
  <si>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</si>
  <si>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</si>
  <si>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</si>
  <si>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</si>
  <si>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</si>
  <si>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</si>
  <si>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</si>
  <si>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</si>
  <si>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</si>
  <si>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</si>
  <si>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</si>
  <si>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</si>
  <si>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</si>
  <si>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</si>
  <si>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</si>
  <si>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</si>
  <si>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</si>
  <si>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</si>
  <si>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</si>
  <si>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</si>
  <si>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</si>
  <si>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</si>
  <si>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</si>
  <si>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</si>
  <si>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</si>
  <si>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</si>
  <si>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</si>
  <si>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</si>
  <si>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</si>
  <si>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</si>
  <si>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</si>
  <si>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</si>
  <si>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</si>
  <si>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</si>
  <si>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</si>
  <si>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</si>
  <si>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</si>
  <si>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</si>
  <si>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</si>
  <si>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</si>
  <si>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</si>
  <si>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</si>
  <si>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</si>
  <si>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</si>
  <si>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</si>
  <si>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</si>
  <si>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</si>
  <si>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</si>
  <si>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</si>
  <si>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</si>
  <si>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</si>
  <si>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</si>
  <si>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</si>
  <si>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</si>
  <si>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</si>
  <si>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</si>
  <si>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</si>
  <si>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</si>
  <si>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</si>
  <si>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</si>
  <si>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</si>
  <si>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</si>
  <si>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</si>
  <si>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</si>
  <si>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</si>
  <si>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</si>
  <si>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</si>
  <si>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</si>
  <si>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</si>
  <si>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</si>
  <si>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</si>
  <si>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</si>
  <si>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</si>
  <si>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</si>
  <si>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</si>
  <si>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</si>
  <si>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</si>
  <si>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</si>
  <si>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</si>
  <si>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</si>
  <si>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</si>
  <si>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</si>
  <si>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</si>
  <si>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</si>
  <si>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</si>
  <si>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</si>
  <si>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</si>
  <si>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</si>
  <si>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</si>
  <si>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</si>
  <si>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</si>
  <si>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</si>
  <si>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</si>
  <si>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</si>
  <si>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</si>
  <si>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</si>
  <si>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</si>
  <si>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</si>
  <si>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</si>
  <si>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</si>
  <si>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</si>
  <si>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</si>
  <si>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</si>
  <si>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</si>
  <si>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</si>
  <si>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</si>
  <si>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</si>
  <si>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</si>
  <si>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</si>
  <si>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</si>
  <si>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</si>
  <si>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</si>
  <si>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</si>
  <si>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</si>
  <si>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</si>
  <si>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</si>
  <si>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</si>
  <si>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</si>
  <si>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</si>
  <si>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</si>
  <si>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</si>
  <si>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</si>
  <si>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</si>
  <si>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</si>
  <si>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</si>
  <si>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</si>
  <si>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</si>
  <si>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</si>
  <si>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</si>
  <si>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</si>
  <si>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</si>
  <si>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</si>
  <si>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</si>
  <si>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</si>
  <si>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</si>
  <si>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</si>
  <si>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</si>
  <si>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</si>
  <si>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</si>
  <si>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</si>
  <si>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</si>
  <si>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</si>
  <si>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</si>
  <si>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</si>
  <si>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</si>
  <si>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</si>
  <si>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</si>
  <si>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</si>
  <si>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</si>
  <si>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</si>
  <si>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</si>
  <si>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</si>
  <si>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</si>
  <si>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</si>
  <si>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</si>
  <si>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</si>
  <si>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</si>
  <si>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</si>
  <si>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</si>
  <si>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</si>
  <si>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</si>
  <si>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</si>
  <si>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</si>
  <si>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</si>
  <si>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</si>
  <si>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</si>
  <si>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</si>
  <si>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</si>
  <si>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</si>
  <si>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</si>
  <si>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</si>
  <si>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</si>
  <si>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</si>
  <si>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</si>
  <si>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</si>
  <si>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</si>
  <si>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</si>
  <si>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</si>
  <si>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</si>
  <si>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</si>
  <si>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</si>
  <si>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</si>
  <si>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</si>
  <si>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</si>
  <si>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</si>
  <si>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</si>
  <si>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</si>
  <si>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</si>
  <si>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</si>
  <si>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</si>
  <si>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</si>
  <si>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</si>
  <si>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</si>
  <si>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</si>
  <si>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</si>
  <si>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</si>
  <si>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</si>
  <si>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</si>
  <si>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</si>
  <si>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</si>
  <si>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</si>
  <si>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</si>
  <si>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</si>
  <si>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</si>
  <si>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</si>
  <si>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</si>
  <si>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</si>
  <si>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</si>
  <si>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</si>
  <si>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</si>
  <si>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</si>
  <si>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</si>
  <si>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</si>
  <si>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</si>
  <si>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</si>
  <si>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</si>
  <si>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</si>
  <si>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</si>
  <si>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</si>
  <si>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</si>
  <si>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</si>
  <si>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</si>
  <si>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</si>
  <si>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</si>
  <si>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</si>
  <si>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</si>
  <si>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</si>
  <si>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</si>
  <si>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</si>
  <si>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</si>
  <si>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</si>
  <si>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</si>
  <si>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</si>
  <si>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</si>
  <si>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</si>
  <si>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</si>
  <si>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</si>
  <si>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</si>
  <si>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</si>
  <si>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</si>
  <si>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</si>
  <si>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</si>
  <si>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</si>
  <si>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</si>
  <si>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</si>
  <si>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</si>
  <si>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</si>
  <si>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</si>
  <si>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</si>
  <si>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</si>
  <si>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</si>
  <si>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</si>
  <si>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</si>
  <si>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</si>
  <si>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</si>
  <si>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</si>
  <si>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</si>
  <si>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</si>
  <si>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</si>
  <si>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</si>
  <si>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</si>
  <si>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</si>
  <si>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</si>
  <si>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</si>
  <si>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</si>
  <si>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</si>
  <si>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</si>
  <si>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</si>
  <si>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</si>
  <si>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</si>
  <si>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</si>
  <si>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</si>
  <si>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</si>
  <si>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</si>
  <si>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</si>
  <si>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</si>
  <si>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</si>
  <si>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</si>
  <si>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</si>
  <si>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</si>
  <si>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</si>
  <si>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</si>
  <si>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</si>
  <si>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</si>
  <si>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</si>
  <si>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</si>
  <si>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</si>
  <si>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</si>
  <si>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</si>
  <si>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</si>
  <si>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</si>
  <si>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</si>
  <si>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</si>
  <si>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</si>
  <si>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</si>
  <si>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</si>
  <si>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</si>
  <si>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</si>
  <si>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</si>
  <si>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</si>
  <si>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</si>
  <si>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</si>
  <si>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</si>
  <si>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</si>
  <si>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</si>
  <si>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</si>
  <si>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</si>
  <si>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</si>
  <si>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</si>
  <si>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</si>
  <si>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</si>
  <si>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</si>
  <si>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</si>
  <si>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</si>
  <si>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</si>
  <si>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</si>
  <si>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</si>
  <si>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</si>
  <si>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</si>
  <si>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</si>
  <si>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</si>
  <si>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</si>
  <si>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</si>
  <si>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</si>
  <si>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</si>
  <si>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</si>
  <si>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</si>
  <si>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</si>
  <si>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</si>
  <si>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</si>
  <si>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</si>
  <si>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</si>
  <si>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</si>
  <si>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</si>
  <si>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</si>
  <si>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</si>
  <si>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</si>
  <si>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</si>
  <si>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</si>
  <si>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</si>
  <si>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</si>
  <si>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</si>
  <si>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</si>
  <si>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</si>
  <si>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</si>
  <si>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</si>
  <si>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</si>
  <si>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</si>
  <si>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</si>
  <si>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</si>
  <si>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</si>
  <si>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</si>
  <si>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</si>
  <si>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</si>
  <si>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</si>
  <si>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</si>
  <si>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</si>
  <si>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</si>
  <si>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</si>
  <si>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</si>
  <si>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</si>
  <si>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</si>
  <si>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</si>
  <si>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</si>
  <si>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</si>
  <si>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</si>
  <si>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</si>
  <si>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</si>
  <si>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</si>
  <si>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</si>
  <si>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</si>
  <si>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</si>
  <si>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</si>
  <si>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</si>
  <si>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</si>
  <si>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</si>
  <si>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</si>
  <si>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</si>
  <si>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</si>
  <si>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</si>
  <si>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</si>
  <si>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</si>
  <si>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</si>
  <si>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</si>
  <si>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</si>
  <si>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</si>
  <si>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</si>
  <si>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</si>
  <si>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</si>
  <si>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</si>
  <si>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</si>
  <si>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</si>
  <si>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</si>
  <si>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</si>
  <si>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</si>
  <si>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</si>
  <si>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</si>
  <si>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</si>
  <si>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</si>
  <si>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</si>
  <si>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</si>
  <si>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</si>
  <si>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</si>
  <si>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</si>
  <si>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</si>
  <si>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</si>
  <si>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</si>
  <si>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</si>
  <si>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</si>
  <si>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</si>
  <si>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</si>
  <si>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</si>
  <si>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</si>
  <si>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</si>
  <si>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</si>
  <si>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</si>
  <si>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</si>
  <si>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</si>
  <si>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</si>
  <si>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</si>
  <si>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</si>
  <si>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</si>
  <si>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</si>
  <si>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</si>
  <si>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</si>
  <si>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</si>
  <si>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</si>
  <si>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</si>
  <si>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</si>
  <si>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</si>
  <si>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</si>
  <si>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</si>
  <si>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</si>
  <si>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</si>
  <si>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</si>
  <si>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</si>
  <si>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</si>
  <si>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</si>
  <si>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</si>
  <si>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</si>
  <si>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</si>
  <si>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</si>
  <si>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</si>
  <si>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</si>
  <si>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</si>
  <si>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</si>
  <si>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</si>
  <si>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</si>
  <si>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</si>
  <si>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</si>
  <si>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</si>
  <si>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</si>
  <si>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</si>
  <si>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</si>
  <si>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</si>
  <si>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</si>
  <si>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</si>
  <si>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</si>
  <si>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</si>
  <si>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</si>
  <si>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</si>
  <si>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</si>
  <si>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</si>
  <si>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</si>
  <si>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</si>
  <si>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</si>
  <si>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</si>
  <si>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</si>
  <si>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</si>
  <si>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</si>
  <si>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</si>
  <si>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</si>
  <si>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</si>
  <si>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</si>
  <si>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</si>
  <si>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</si>
  <si>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</si>
  <si>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</si>
  <si>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</si>
  <si>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</si>
  <si>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</si>
  <si>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</si>
  <si>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</si>
  <si>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</si>
  <si>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</si>
  <si>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</si>
  <si>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</si>
  <si>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</si>
  <si>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</si>
  <si>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</si>
  <si>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</si>
  <si>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</si>
  <si>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</si>
  <si>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</si>
  <si>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</si>
  <si>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</si>
  <si>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</si>
  <si>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</si>
  <si>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</si>
  <si>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</si>
  <si>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</si>
  <si>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</si>
  <si>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</si>
  <si>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</si>
  <si>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</si>
  <si>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</si>
  <si>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</si>
  <si>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</si>
  <si>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</si>
  <si>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</si>
  <si>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</si>
  <si>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</si>
  <si>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</si>
  <si>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</si>
  <si>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</si>
  <si>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</si>
  <si>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</si>
  <si>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</si>
  <si>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</si>
  <si>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</si>
  <si>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</si>
  <si>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</si>
  <si>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</si>
  <si>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</si>
  <si>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</si>
  <si>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</si>
  <si>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</si>
  <si>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</si>
  <si>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</si>
  <si>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</si>
  <si>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</si>
  <si>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</si>
  <si>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</si>
  <si>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</si>
  <si>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</si>
  <si>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</si>
  <si>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</si>
  <si>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</si>
  <si>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</si>
  <si>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</si>
  <si>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</si>
  <si>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</si>
  <si>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</si>
  <si>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</si>
  <si>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</si>
  <si>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</si>
  <si>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</si>
  <si>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</si>
  <si>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</si>
  <si>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</si>
  <si>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</si>
  <si>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</si>
  <si>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</si>
  <si>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</si>
  <si>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</si>
  <si>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</si>
  <si>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</si>
  <si>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</si>
  <si>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</si>
  <si>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</si>
  <si>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</si>
  <si>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</si>
  <si>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</si>
  <si>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</si>
  <si>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</si>
  <si>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</si>
  <si>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</si>
  <si>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</si>
  <si>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</si>
  <si>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</si>
  <si>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</si>
  <si>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</si>
  <si>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</si>
  <si>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</si>
  <si>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</si>
  <si>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</si>
  <si>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</si>
  <si>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</si>
  <si>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</si>
  <si>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</si>
  <si>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</si>
  <si>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</si>
  <si>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</si>
  <si>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</si>
  <si>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</si>
  <si>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</si>
  <si>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</si>
  <si>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</si>
  <si>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</si>
  <si>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</si>
  <si>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</si>
  <si>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</si>
  <si>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</si>
  <si>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</si>
  <si>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</si>
  <si>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</si>
  <si>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</si>
  <si>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</si>
  <si>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</si>
  <si>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</si>
  <si>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</si>
  <si>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</si>
  <si>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</si>
  <si>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</si>
  <si>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</si>
  <si>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</si>
  <si>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</si>
  <si>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</si>
  <si>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</si>
  <si>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</si>
  <si>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</si>
  <si>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</si>
  <si>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</si>
  <si>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</si>
  <si>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</si>
  <si>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</si>
  <si>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</si>
  <si>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</si>
  <si>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</si>
  <si>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</si>
  <si>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</si>
  <si>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</si>
  <si>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</si>
  <si>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</si>
  <si>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</si>
  <si>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</si>
  <si>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</si>
  <si>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</si>
  <si>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</si>
  <si>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</si>
  <si>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</si>
  <si>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</si>
  <si>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</si>
  <si>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</si>
  <si>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</si>
  <si>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</si>
  <si>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</si>
  <si>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</si>
  <si>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</si>
  <si>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</si>
  <si>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</si>
  <si>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</si>
  <si>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</si>
  <si>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</si>
  <si>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</si>
  <si>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</si>
  <si>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</si>
  <si>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</si>
  <si>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</si>
  <si>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</si>
  <si>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</si>
  <si>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</si>
  <si>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</si>
  <si>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</si>
  <si>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</si>
  <si>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</si>
  <si>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</si>
  <si>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</si>
  <si>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</si>
  <si>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</si>
  <si>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</si>
  <si>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</si>
  <si>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</si>
  <si>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</si>
  <si>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</si>
  <si>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</si>
  <si>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</si>
  <si>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</si>
  <si>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</si>
  <si>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</si>
  <si>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</si>
  <si>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</si>
  <si>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</si>
  <si>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</si>
  <si>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</si>
  <si>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</si>
  <si>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</si>
  <si>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</si>
  <si>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</si>
  <si>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</si>
  <si>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</si>
  <si>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</si>
  <si>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</si>
  <si>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</si>
  <si>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</si>
  <si>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</si>
  <si>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</si>
  <si>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</si>
  <si>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</si>
  <si>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</si>
  <si>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</si>
  <si>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</si>
  <si>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</si>
  <si>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</si>
  <si>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</si>
  <si>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</si>
  <si>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</si>
  <si>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</si>
  <si>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</si>
  <si>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</si>
  <si>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</si>
  <si>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</si>
  <si>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</si>
  <si>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</si>
  <si>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</si>
  <si>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</si>
  <si>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</si>
  <si>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</si>
  <si>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</si>
  <si>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</si>
  <si>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</si>
  <si>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</si>
  <si>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</si>
  <si>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</si>
  <si>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</si>
  <si>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</si>
  <si>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</si>
  <si>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</si>
  <si>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</si>
  <si>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</si>
  <si>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</si>
  <si>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</si>
  <si>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</si>
  <si>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</si>
  <si>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</si>
  <si>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</si>
  <si>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</si>
  <si>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</si>
  <si>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</si>
  <si>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</si>
  <si>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</si>
  <si>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</si>
  <si>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</si>
  <si>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</si>
  <si>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</si>
  <si>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</si>
  <si>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</si>
  <si>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</si>
  <si>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</si>
  <si>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</si>
  <si>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</si>
  <si>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</si>
  <si>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</si>
  <si>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</si>
  <si>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</si>
  <si>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</si>
  <si>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</si>
  <si>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</si>
  <si>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</si>
  <si>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</si>
  <si>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</si>
  <si>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</si>
  <si>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</si>
  <si>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</si>
  <si>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</si>
  <si>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</si>
  <si>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</si>
  <si>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</si>
  <si>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</si>
  <si>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</si>
  <si>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</si>
  <si>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</si>
  <si>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</si>
  <si>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</si>
  <si>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</si>
  <si>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</si>
  <si>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</si>
  <si>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</si>
  <si>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</si>
  <si>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</si>
  <si>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</si>
  <si>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</si>
  <si>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</si>
  <si>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</si>
  <si>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</si>
  <si>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</si>
  <si>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</si>
  <si>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</si>
  <si>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</si>
  <si>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</si>
  <si>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</si>
  <si>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</si>
  <si>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</si>
  <si>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</si>
  <si>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</si>
  <si>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</si>
  <si>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</si>
  <si>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</si>
  <si>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</si>
  <si>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</si>
  <si>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</si>
  <si>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</si>
  <si>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</si>
  <si>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</si>
  <si>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</si>
  <si>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</si>
  <si>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</si>
  <si>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</si>
  <si>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</si>
  <si>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</si>
  <si>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</si>
  <si>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</si>
  <si>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</si>
  <si>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</si>
  <si>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</si>
  <si>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</si>
  <si>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</si>
  <si>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</si>
  <si>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</si>
  <si>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</si>
  <si>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</si>
  <si>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</si>
  <si>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</si>
  <si>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</si>
  <si>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</si>
  <si>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</si>
  <si>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</si>
  <si>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</si>
  <si>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</si>
  <si>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</si>
  <si>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</si>
  <si>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</si>
  <si>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</si>
  <si>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</si>
  <si>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</si>
  <si>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</si>
  <si>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</si>
  <si>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</si>
  <si>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</si>
  <si>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</si>
  <si>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</si>
  <si>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</si>
  <si>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</si>
  <si>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</si>
  <si>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</si>
  <si>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</si>
  <si>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</si>
  <si>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</si>
  <si>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</si>
  <si>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</si>
  <si>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</si>
  <si>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</si>
  <si>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</si>
  <si>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</si>
  <si>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</si>
  <si>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</si>
  <si>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</si>
  <si>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</si>
  <si>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</si>
  <si>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</si>
  <si>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</si>
  <si>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</si>
  <si>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</si>
  <si>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</si>
  <si>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</si>
  <si>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</si>
  <si>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</si>
  <si>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</si>
  <si>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</si>
  <si>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</si>
  <si>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</si>
  <si>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</si>
  <si>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</si>
  <si>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</si>
  <si>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</si>
  <si>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</si>
  <si>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</si>
  <si>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</si>
  <si>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</si>
  <si>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</si>
  <si>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</si>
  <si>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</si>
  <si>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</si>
  <si>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</si>
  <si>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</si>
  <si>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</si>
  <si>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</si>
  <si>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</si>
  <si>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</si>
  <si>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</si>
  <si>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</si>
  <si>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</si>
  <si>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</si>
  <si>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</si>
  <si>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</si>
  <si>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</si>
  <si>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</si>
  <si>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</si>
  <si>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</si>
  <si>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</si>
  <si>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</si>
  <si>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</si>
  <si>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</si>
  <si>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</si>
  <si>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</si>
  <si>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</si>
  <si>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</si>
  <si>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</si>
  <si>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</si>
  <si>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</si>
  <si>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</si>
  <si>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</si>
  <si>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</si>
  <si>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</si>
  <si>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</si>
  <si>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</si>
  <si>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</si>
  <si>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</si>
  <si>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</si>
  <si>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</si>
  <si>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</si>
  <si>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</si>
  <si>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</si>
  <si>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</si>
  <si>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</si>
  <si>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</si>
  <si>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</si>
  <si>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</si>
  <si>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</si>
  <si>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</si>
  <si>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</si>
  <si>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</si>
  <si>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</si>
  <si>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</si>
  <si>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</si>
  <si>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</si>
  <si>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</si>
  <si>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</si>
  <si>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</si>
  <si>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</si>
  <si>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</si>
  <si>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</si>
  <si>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</si>
  <si>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</si>
  <si>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</si>
  <si>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</si>
  <si>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</si>
  <si>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</si>
  <si>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</si>
  <si>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</si>
  <si>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</si>
  <si>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</si>
  <si>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</si>
  <si>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</si>
  <si>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</si>
  <si>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</si>
  <si>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</si>
  <si>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</si>
  <si>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</si>
  <si>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</si>
  <si>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</si>
  <si>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</si>
  <si>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</si>
  <si>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</si>
  <si>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</si>
  <si>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</si>
  <si>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</si>
  <si>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</si>
  <si>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</si>
  <si>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</si>
  <si>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</si>
  <si>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</si>
  <si>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</si>
  <si>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</si>
  <si>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</si>
  <si>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</si>
  <si>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</si>
  <si>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</si>
  <si>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</si>
  <si>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</si>
  <si>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</si>
  <si>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</si>
  <si>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</si>
  <si>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</si>
  <si>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</si>
  <si>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</si>
  <si>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</si>
  <si>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</si>
  <si>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</si>
  <si>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</si>
  <si>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</si>
  <si>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</si>
  <si>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</si>
  <si>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</si>
  <si>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</si>
  <si>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</si>
  <si>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</si>
  <si>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</si>
  <si>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</si>
  <si>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</si>
  <si>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</si>
  <si>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</si>
  <si>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</si>
  <si>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</si>
  <si>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</si>
  <si>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</si>
  <si>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</si>
  <si>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</si>
  <si>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</si>
  <si>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</si>
  <si>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</si>
  <si>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</si>
  <si>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</si>
  <si>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</si>
  <si>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</si>
  <si>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</si>
  <si>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</si>
  <si>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</si>
  <si>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</si>
  <si>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</si>
  <si>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</si>
  <si>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</si>
  <si>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</si>
  <si>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</si>
  <si>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</si>
  <si>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</si>
  <si>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</si>
  <si>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</si>
  <si>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</si>
  <si>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</si>
  <si>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</si>
  <si>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</si>
  <si>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</si>
  <si>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</si>
  <si>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</si>
  <si>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</si>
  <si>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</si>
  <si>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</si>
  <si>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</si>
  <si>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</si>
  <si>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</si>
  <si>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</si>
  <si>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</si>
  <si>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</si>
  <si>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</si>
  <si>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</si>
  <si>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</si>
  <si>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</si>
  <si>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</si>
  <si>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</si>
  <si>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</si>
  <si>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</si>
  <si>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</si>
  <si>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</si>
  <si>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</si>
  <si>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</si>
  <si>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</si>
  <si>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</si>
  <si>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</si>
  <si>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</si>
  <si>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</si>
  <si>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</si>
  <si>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</si>
  <si>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</si>
  <si>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</si>
  <si>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</si>
  <si>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</si>
  <si>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</si>
  <si>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</si>
  <si>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</si>
  <si>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</si>
  <si>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</si>
  <si>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</si>
  <si>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</si>
  <si>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</si>
  <si>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</si>
  <si>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</si>
  <si>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</si>
  <si>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</si>
  <si>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</si>
  <si>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</si>
  <si>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</si>
  <si>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</si>
  <si>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</si>
  <si>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</si>
  <si>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</si>
  <si>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</si>
  <si>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</si>
  <si>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</si>
  <si>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</si>
  <si>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</si>
  <si>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</si>
  <si>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</si>
  <si>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</si>
  <si>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</si>
  <si>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</si>
  <si>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</si>
  <si>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</si>
  <si>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</si>
  <si>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</si>
  <si>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</si>
  <si>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</si>
  <si>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</si>
  <si>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</si>
  <si>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</si>
  <si>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</si>
  <si>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</si>
  <si>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</si>
  <si>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</si>
  <si>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</si>
  <si>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</si>
  <si>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</si>
  <si>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</si>
  <si>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</si>
  <si>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</si>
  <si>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</si>
  <si>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</si>
  <si>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</si>
  <si>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</si>
  <si>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</si>
  <si>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</si>
  <si>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</si>
  <si>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</si>
  <si>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</si>
  <si>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</si>
  <si>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</si>
  <si>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</si>
  <si>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</si>
  <si>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</si>
  <si>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</si>
  <si>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</si>
  <si>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</si>
  <si>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</si>
  <si>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</si>
  <si>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</si>
  <si>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</si>
  <si>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</si>
  <si>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</si>
  <si>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</si>
  <si>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</si>
  <si>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</si>
  <si>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</si>
  <si>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</si>
  <si>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</si>
  <si>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</si>
  <si>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</si>
  <si>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</si>
  <si>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</si>
  <si>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</si>
  <si>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</si>
  <si>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</si>
  <si>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</si>
  <si>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</si>
  <si>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</si>
  <si>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</si>
  <si>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</si>
  <si>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</si>
  <si>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</si>
  <si>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</si>
  <si>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</si>
  <si>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</si>
  <si>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</si>
  <si>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</si>
  <si>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</si>
  <si>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</si>
  <si>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</si>
  <si>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</si>
  <si>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</si>
  <si>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</si>
  <si>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</si>
  <si>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</si>
  <si>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</si>
  <si>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</si>
  <si>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</si>
  <si>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</si>
  <si>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</si>
  <si>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</si>
  <si>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</si>
  <si>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</si>
  <si>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</si>
  <si>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</si>
  <si>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</si>
  <si>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</si>
  <si>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</si>
  <si>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</si>
  <si>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</si>
  <si>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</si>
  <si>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</si>
  <si>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</si>
  <si>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</si>
  <si>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</si>
  <si>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</si>
  <si>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</si>
  <si>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</si>
  <si>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</si>
  <si>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</si>
  <si>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</si>
  <si>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</si>
  <si>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</si>
  <si>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</si>
  <si>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</si>
  <si>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</si>
  <si>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</si>
  <si>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</si>
  <si>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</si>
  <si>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</si>
  <si>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</si>
  <si>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</si>
  <si>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</si>
  <si>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</si>
  <si>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</si>
  <si>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</si>
  <si>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</si>
  <si>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</si>
  <si>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</si>
  <si>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</si>
  <si>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</si>
  <si>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</si>
  <si>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</si>
  <si>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</si>
  <si>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</si>
  <si>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</si>
  <si>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</si>
  <si>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</si>
  <si>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</si>
  <si>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</si>
  <si>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</si>
  <si>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</si>
  <si>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</si>
  <si>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</si>
  <si>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</si>
  <si>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</si>
  <si>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</si>
  <si>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</si>
  <si>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</si>
  <si>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</si>
  <si>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</si>
  <si>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</si>
  <si>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</si>
  <si>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</si>
  <si>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</si>
  <si>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</si>
  <si>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</si>
  <si>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</si>
  <si>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</si>
  <si>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</si>
  <si>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</si>
  <si>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</si>
  <si>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</si>
  <si>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</si>
  <si>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</si>
  <si>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</si>
  <si>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</si>
  <si>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</si>
  <si>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</si>
  <si>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</si>
  <si>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</si>
  <si>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</si>
  <si>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</si>
  <si>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</si>
  <si>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</si>
  <si>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</si>
  <si>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</si>
  <si>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</si>
  <si>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</si>
  <si>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</si>
  <si>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</si>
  <si>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</si>
  <si>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</si>
  <si>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</si>
  <si>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</si>
  <si>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</si>
  <si>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</si>
  <si>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</si>
  <si>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</si>
  <si>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</si>
  <si>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</si>
  <si>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</si>
  <si>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</si>
  <si>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</si>
  <si>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</si>
  <si>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</si>
  <si>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</si>
  <si>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</si>
  <si>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</si>
  <si>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</si>
  <si>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</si>
  <si>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</si>
  <si>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</si>
  <si>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</si>
  <si>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</si>
  <si>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</si>
  <si>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</si>
  <si>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</si>
  <si>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</si>
  <si>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</si>
  <si>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</si>
  <si>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</si>
  <si>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</si>
  <si>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</si>
  <si>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</si>
  <si>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</si>
  <si>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</si>
  <si>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</si>
  <si>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</si>
  <si>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</si>
  <si>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</si>
  <si>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</si>
  <si>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</si>
  <si>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</si>
  <si>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</si>
  <si>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</si>
  <si>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</si>
  <si>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</si>
  <si>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</si>
  <si>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</si>
  <si>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</si>
  <si>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</si>
  <si>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</si>
  <si>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</si>
  <si>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</si>
  <si>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</si>
  <si>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</si>
  <si>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</si>
  <si>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</si>
  <si>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</si>
  <si>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</si>
  <si>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</si>
  <si>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</si>
  <si>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</si>
  <si>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</si>
  <si>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</si>
  <si>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</si>
  <si>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</si>
  <si>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</si>
  <si>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</si>
  <si>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</si>
  <si>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</si>
  <si>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</si>
  <si>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</si>
  <si>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</si>
  <si>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</si>
  <si>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</si>
  <si>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</si>
  <si>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</si>
  <si>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</si>
  <si>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</si>
  <si>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</si>
  <si>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</si>
  <si>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</si>
  <si>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</si>
  <si>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</si>
  <si>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</si>
  <si>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</si>
  <si>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</si>
  <si>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</si>
  <si>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</si>
  <si>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</si>
  <si>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</si>
  <si>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</si>
  <si>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</si>
  <si>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</si>
  <si>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</si>
  <si>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</si>
  <si>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</si>
  <si>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</si>
  <si>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</si>
  <si>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</si>
  <si>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</si>
  <si>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</si>
  <si>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</si>
  <si>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</si>
  <si>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</si>
  <si>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</si>
  <si>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</si>
  <si>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</si>
  <si>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</si>
  <si>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</si>
  <si>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</si>
  <si>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</si>
  <si>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</si>
  <si>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</si>
  <si>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</si>
  <si>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</si>
  <si>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</si>
  <si>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</si>
  <si>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</si>
  <si>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</si>
  <si>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</si>
  <si>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</si>
  <si>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</si>
  <si>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</si>
  <si>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</si>
  <si>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</si>
  <si>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</si>
  <si>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</si>
  <si>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</si>
  <si>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</si>
  <si>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</si>
  <si>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</si>
  <si>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</si>
  <si>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</si>
  <si>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</si>
  <si>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</si>
  <si>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</si>
  <si>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</si>
  <si>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</si>
  <si>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</si>
  <si>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</si>
  <si>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</si>
  <si>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</si>
  <si>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</si>
  <si>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</si>
  <si>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</si>
  <si>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</si>
  <si>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</si>
  <si>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</si>
  <si>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</si>
  <si>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</si>
  <si>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</si>
  <si>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</si>
  <si>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</si>
  <si>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</si>
  <si>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</si>
  <si>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</si>
  <si>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</si>
  <si>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</si>
  <si>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</si>
  <si>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</si>
  <si>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</si>
  <si>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</si>
  <si>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</si>
  <si>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</si>
  <si>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</si>
  <si>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</si>
  <si>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</si>
  <si>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</si>
  <si>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</si>
  <si>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</si>
  <si>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</si>
  <si>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</si>
  <si>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</si>
  <si>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</si>
  <si>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</si>
  <si>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</si>
  <si>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</si>
  <si>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</si>
  <si>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</si>
  <si>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</si>
  <si>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</si>
  <si>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</si>
  <si>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</si>
  <si>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</si>
  <si>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</si>
  <si>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</si>
  <si>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</si>
  <si>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</si>
  <si>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</si>
  <si>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</si>
  <si>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</si>
  <si>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</si>
  <si>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</si>
  <si>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</si>
  <si>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</si>
  <si>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</si>
  <si>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</si>
  <si>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</si>
  <si>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</si>
  <si>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</si>
  <si>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</si>
  <si>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</si>
  <si>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</si>
  <si>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</si>
  <si>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</si>
  <si>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</si>
  <si>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</si>
  <si>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</si>
  <si>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</si>
  <si>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</si>
  <si>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</si>
  <si>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</si>
  <si>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</si>
  <si>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</si>
  <si>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</si>
  <si>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</si>
  <si>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</si>
  <si>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</si>
  <si>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</si>
  <si>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</si>
  <si>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</si>
  <si>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</si>
  <si>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</si>
  <si>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</si>
  <si>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</si>
  <si>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</si>
  <si>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</si>
  <si>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</si>
  <si>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</si>
  <si>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</si>
  <si>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</si>
  <si>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</si>
  <si>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</si>
  <si>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</si>
  <si>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</si>
  <si>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</si>
  <si>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</si>
  <si>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</si>
  <si>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</si>
  <si>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</si>
  <si>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</si>
  <si>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</si>
  <si>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</si>
  <si>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</si>
  <si>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</si>
  <si>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</si>
  <si>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</si>
  <si>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</si>
  <si>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</si>
  <si>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</si>
  <si>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</si>
  <si>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</si>
  <si>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</si>
  <si>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</si>
  <si>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</si>
  <si>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</si>
  <si>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</si>
  <si>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</si>
  <si>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</si>
  <si>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</si>
  <si>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</si>
  <si>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</si>
  <si>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</si>
  <si>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</si>
  <si>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</si>
  <si>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</si>
  <si>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</si>
  <si>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</si>
  <si>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</si>
  <si>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</si>
  <si>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</si>
  <si>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</si>
  <si>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</si>
  <si>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</si>
  <si>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</si>
  <si>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</si>
  <si>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</si>
  <si>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</si>
  <si>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</si>
  <si>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</si>
  <si>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</si>
  <si>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</si>
  <si>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</si>
  <si>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</si>
  <si>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</si>
  <si>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</si>
  <si>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</si>
  <si>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</si>
  <si>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</si>
  <si>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</si>
  <si>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</si>
  <si>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</si>
  <si>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</si>
  <si>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</si>
  <si>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</si>
  <si>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</si>
  <si>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</si>
  <si>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</si>
  <si>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</si>
  <si>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</si>
  <si>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</si>
  <si>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</si>
  <si>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</si>
  <si>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</si>
  <si>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</si>
  <si>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</si>
  <si>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</si>
  <si>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</si>
  <si>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</si>
  <si>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</si>
  <si>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</si>
  <si>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</si>
  <si>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</si>
  <si>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</si>
  <si>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</si>
  <si>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</si>
  <si>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</si>
  <si>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</si>
  <si>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</si>
  <si>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</si>
  <si>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</si>
  <si>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</si>
  <si>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</si>
  <si>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</si>
  <si>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</si>
  <si>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</si>
  <si>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</si>
  <si>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</si>
  <si>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</si>
  <si>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</si>
  <si>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</si>
  <si>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</si>
  <si>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</si>
  <si>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</si>
  <si>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</si>
  <si>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</si>
  <si>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</si>
  <si>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</si>
  <si>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</si>
  <si>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</si>
  <si>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</si>
  <si>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</si>
  <si>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</si>
  <si>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</si>
  <si>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</si>
  <si>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</si>
  <si>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</si>
  <si>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</si>
  <si>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</si>
  <si>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</si>
  <si>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</si>
  <si>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</si>
  <si>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</si>
  <si>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</si>
  <si>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</si>
  <si>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</si>
  <si>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</si>
  <si>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</si>
  <si>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</si>
  <si>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</si>
  <si>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</si>
  <si>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</si>
  <si>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</si>
  <si>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</si>
  <si>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</si>
  <si>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</si>
  <si>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</si>
  <si>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</si>
  <si>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</si>
  <si>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</si>
  <si>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</si>
  <si>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</si>
  <si>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</si>
  <si>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</si>
  <si>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</si>
  <si>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</si>
  <si>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</si>
  <si>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</si>
  <si>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</si>
  <si>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</si>
  <si>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</si>
  <si>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</si>
  <si>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</si>
  <si>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</si>
  <si>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</si>
  <si>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</si>
  <si>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</si>
  <si>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</si>
  <si>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</si>
  <si>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</si>
  <si>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</si>
  <si>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</si>
  <si>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</si>
  <si>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</si>
  <si>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</si>
  <si>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</si>
  <si>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</si>
  <si>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</si>
  <si>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</si>
  <si>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</si>
  <si>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</si>
  <si>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</si>
  <si>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</si>
  <si>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</si>
  <si>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</si>
  <si>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</si>
  <si>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</si>
  <si>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</si>
  <si>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</si>
  <si>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</si>
  <si>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</si>
  <si>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</si>
  <si>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</si>
  <si>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</si>
  <si>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</si>
  <si>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</si>
  <si>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</si>
  <si>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</si>
  <si>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</si>
  <si>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</si>
  <si>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</si>
  <si>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</si>
  <si>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</si>
  <si>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</si>
  <si>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</si>
  <si>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</si>
  <si>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</si>
  <si>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</si>
  <si>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</si>
  <si>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</si>
  <si>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</si>
  <si>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</si>
  <si>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</si>
  <si>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</si>
  <si>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</si>
  <si>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</si>
  <si>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</si>
  <si>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</si>
  <si>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</si>
  <si>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</si>
  <si>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</si>
  <si>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</si>
  <si>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</si>
  <si>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</si>
  <si>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</si>
  <si>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</si>
  <si>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</si>
  <si>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</si>
  <si>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</si>
  <si>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</si>
  <si>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</si>
  <si>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</si>
  <si>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</si>
  <si>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</si>
  <si>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</si>
  <si>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</si>
  <si>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</si>
  <si>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</si>
  <si>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</si>
  <si>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</si>
  <si>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</si>
  <si>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</si>
  <si>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</si>
  <si>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</si>
  <si>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</si>
  <si>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</si>
  <si>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</si>
  <si>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</si>
  <si>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</si>
  <si>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</si>
  <si>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</si>
  <si>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</si>
  <si>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</si>
  <si>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</si>
  <si>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</si>
  <si>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</si>
  <si>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</si>
  <si>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</si>
  <si>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</si>
  <si>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</si>
  <si>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</si>
  <si>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</si>
  <si>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</si>
  <si>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</si>
  <si>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</si>
  <si>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</si>
  <si>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</si>
  <si>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</si>
  <si>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</si>
  <si>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</si>
  <si>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</si>
  <si>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</si>
  <si>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</si>
  <si>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</si>
  <si>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</si>
  <si>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</si>
  <si>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</si>
  <si>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</si>
  <si>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</si>
  <si>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</si>
  <si>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</si>
  <si>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</si>
  <si>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</si>
  <si>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</si>
  <si>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</si>
  <si>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</si>
  <si>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</si>
  <si>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</si>
  <si>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</si>
  <si>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</si>
  <si>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</si>
  <si>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</si>
  <si>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</si>
  <si>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</si>
  <si>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</si>
  <si>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</si>
  <si>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</si>
  <si>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</si>
  <si>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</si>
  <si>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</si>
  <si>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</si>
  <si>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</si>
  <si>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</si>
  <si>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</si>
  <si>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</si>
  <si>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</si>
  <si>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</si>
  <si>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</si>
  <si>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</si>
  <si>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</si>
  <si>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</si>
  <si>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</si>
  <si>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</si>
  <si>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</si>
  <si>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</si>
  <si>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</si>
  <si>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</si>
  <si>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</si>
  <si>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</si>
  <si>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</si>
  <si>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</si>
  <si>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</si>
  <si>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</si>
  <si>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</si>
  <si>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</si>
  <si>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</si>
  <si>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</si>
  <si>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</si>
  <si>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</si>
  <si>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</si>
  <si>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</si>
  <si>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</si>
  <si>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</si>
  <si>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</si>
  <si>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</si>
  <si>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</si>
  <si>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</si>
  <si>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</si>
  <si>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</si>
  <si>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</si>
  <si>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</si>
  <si>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</si>
  <si>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</si>
  <si>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</si>
  <si>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</si>
  <si>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</si>
  <si>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</si>
  <si>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</si>
  <si>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</si>
  <si>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</si>
  <si>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</si>
  <si>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</si>
  <si>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</si>
  <si>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</si>
  <si>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</si>
  <si>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</si>
  <si>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</si>
  <si>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</si>
  <si>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</si>
  <si>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</si>
  <si>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</si>
  <si>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</si>
  <si>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</si>
  <si>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</si>
  <si>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</si>
  <si>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</si>
  <si>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</si>
  <si>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</si>
  <si>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</si>
  <si>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</si>
  <si>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</si>
  <si>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</si>
  <si>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</si>
  <si>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</si>
  <si>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</si>
  <si>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</si>
  <si>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</si>
  <si>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</si>
  <si>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</si>
  <si>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</si>
  <si>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</si>
  <si>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</si>
  <si>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</si>
  <si>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</si>
  <si>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</si>
  <si>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</si>
  <si>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</si>
  <si>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</si>
  <si>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</si>
  <si>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</si>
  <si>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</si>
  <si>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</si>
  <si>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</si>
  <si>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</si>
  <si>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</si>
  <si>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</si>
  <si>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</si>
  <si>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</si>
  <si>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</si>
  <si>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</si>
  <si>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</si>
  <si>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</si>
  <si>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</si>
  <si>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</si>
  <si>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</si>
  <si>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</si>
  <si>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</si>
  <si>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</si>
  <si>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</si>
  <si>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</si>
  <si>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</si>
  <si>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</si>
  <si>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</si>
  <si>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</si>
  <si>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</si>
  <si>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</si>
  <si>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</si>
  <si>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</si>
  <si>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</si>
  <si>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</si>
  <si>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</si>
  <si>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</si>
  <si>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</si>
  <si>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</si>
  <si>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</si>
  <si>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</si>
  <si>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</si>
  <si>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</si>
  <si>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</si>
  <si>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</si>
  <si>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</si>
  <si>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</si>
  <si>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</si>
  <si>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</si>
  <si>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</si>
  <si>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</si>
  <si>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</si>
  <si>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</si>
  <si>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</si>
  <si>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</si>
  <si>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</si>
  <si>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</si>
  <si>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</si>
  <si>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</si>
  <si>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</si>
  <si>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</si>
  <si>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</si>
  <si>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</si>
  <si>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</si>
  <si>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</si>
  <si>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</si>
  <si>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</si>
  <si>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</si>
  <si>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</si>
  <si>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</si>
  <si>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</si>
  <si>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</si>
  <si>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</si>
  <si>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</si>
  <si>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</si>
  <si>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</si>
  <si>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</si>
  <si>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</si>
  <si>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</si>
  <si>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</si>
  <si>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</si>
  <si>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</si>
  <si>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</si>
  <si>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</si>
  <si>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</si>
  <si>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</si>
  <si>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</si>
  <si>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</si>
  <si>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</si>
  <si>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</si>
  <si>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</si>
  <si>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</si>
  <si>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</si>
  <si>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</si>
  <si>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</si>
  <si>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</si>
  <si>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</si>
  <si>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</si>
  <si>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</si>
  <si>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</si>
  <si>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</si>
  <si>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</si>
  <si>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</si>
  <si>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</si>
  <si>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</si>
  <si>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</si>
  <si>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</si>
  <si>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</si>
  <si>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</si>
  <si>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</si>
  <si>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</si>
  <si>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</si>
  <si>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</si>
  <si>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</si>
  <si>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</si>
  <si>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</si>
  <si>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</si>
  <si>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</si>
  <si>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</si>
  <si>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</si>
  <si>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</si>
  <si>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</si>
  <si>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</si>
  <si>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</si>
  <si>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</si>
  <si>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</si>
  <si>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</si>
  <si>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</si>
  <si>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</si>
  <si>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</si>
  <si>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</si>
  <si>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</si>
  <si>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</si>
  <si>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</si>
  <si>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</si>
  <si>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</si>
  <si>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</si>
  <si>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</si>
  <si>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</si>
  <si>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</si>
  <si>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</si>
  <si>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</si>
  <si>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</si>
  <si>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</si>
  <si>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</si>
  <si>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</si>
  <si>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</si>
  <si>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</si>
  <si>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</si>
  <si>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</si>
  <si>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</si>
  <si>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</si>
  <si>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</si>
  <si>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</si>
  <si>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</si>
  <si>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</si>
  <si>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</si>
  <si>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</si>
  <si>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</si>
  <si>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</si>
  <si>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</si>
  <si>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</si>
  <si>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</si>
  <si>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</si>
  <si>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</si>
  <si>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</si>
  <si>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</si>
  <si>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</si>
  <si>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</si>
  <si>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</si>
  <si>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</si>
  <si>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</si>
  <si>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</si>
  <si>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</si>
  <si>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</si>
  <si>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</si>
  <si>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</si>
  <si>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</si>
  <si>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</si>
  <si>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</si>
  <si>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</si>
  <si>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</si>
  <si>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</si>
  <si>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</si>
  <si>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</si>
  <si>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</si>
  <si>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</si>
  <si>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</si>
  <si>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</si>
  <si>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</si>
  <si>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</si>
  <si>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</si>
  <si>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</si>
  <si>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</si>
  <si>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</si>
  <si>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</si>
  <si>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</si>
  <si>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</si>
  <si>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</si>
  <si>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</si>
  <si>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</si>
  <si>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</si>
  <si>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</si>
  <si>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</si>
  <si>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</si>
  <si>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</si>
  <si>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</si>
  <si>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</si>
  <si>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</si>
  <si>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</si>
  <si>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</si>
  <si>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</si>
  <si>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</si>
  <si>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</si>
  <si>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</si>
  <si>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</si>
  <si>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</si>
  <si>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</si>
  <si>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</si>
  <si>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</si>
  <si>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</si>
  <si>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</si>
  <si>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</si>
  <si>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</si>
  <si>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</si>
  <si>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</si>
  <si>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</si>
  <si>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</si>
  <si>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</si>
  <si>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</si>
  <si>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</si>
  <si>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</si>
  <si>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</si>
  <si>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</si>
  <si>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</si>
  <si>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</si>
  <si>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</si>
  <si>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</si>
  <si>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</si>
  <si>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</si>
  <si>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</si>
  <si>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</si>
  <si>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</si>
  <si>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</si>
  <si>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</si>
  <si>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</si>
  <si>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</si>
  <si>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</si>
  <si>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</si>
  <si>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</si>
  <si>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</si>
  <si>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</si>
  <si>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</si>
  <si>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</si>
  <si>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</si>
  <si>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</si>
  <si>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</si>
  <si>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</si>
  <si>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</si>
  <si>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</si>
  <si>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</si>
  <si>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</si>
  <si>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</si>
  <si>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</si>
  <si>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</si>
  <si>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</si>
  <si>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</si>
  <si>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</si>
  <si>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</si>
  <si>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</si>
  <si>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</si>
  <si>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</si>
  <si>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</si>
  <si>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</si>
  <si>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</si>
  <si>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</si>
  <si>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</si>
  <si>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</si>
  <si>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</si>
  <si>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</si>
  <si>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</si>
  <si>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</si>
  <si>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</si>
  <si>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</si>
  <si>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</si>
  <si>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</si>
  <si>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</si>
  <si>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</si>
  <si>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</si>
  <si>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</si>
  <si>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</si>
  <si>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</si>
  <si>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</si>
  <si>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</si>
  <si>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</si>
  <si>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</si>
  <si>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</si>
  <si>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</si>
  <si>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</si>
  <si>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</si>
  <si>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</si>
  <si>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</si>
  <si>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</si>
  <si>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</si>
  <si>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</si>
  <si>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</si>
  <si>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</si>
  <si>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</si>
  <si>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</si>
  <si>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</si>
  <si>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</si>
  <si>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</si>
  <si>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</si>
  <si>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</si>
  <si>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</si>
  <si>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</si>
  <si>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</si>
  <si>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</si>
  <si>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</si>
  <si>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</si>
  <si>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</si>
  <si>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</si>
  <si>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</si>
  <si>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</si>
  <si>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</si>
  <si>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</si>
  <si>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</si>
  <si>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</si>
  <si>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</si>
  <si>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</si>
  <si>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</si>
  <si>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</si>
  <si>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</si>
  <si>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</si>
  <si>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</si>
  <si>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</si>
  <si>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</si>
  <si>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</si>
  <si>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</si>
  <si>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</si>
  <si>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</si>
  <si>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</si>
  <si>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</si>
  <si>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</si>
  <si>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</si>
  <si>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</si>
  <si>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</si>
  <si>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</si>
  <si>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</si>
  <si>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</si>
  <si>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</si>
  <si>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</si>
  <si>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</si>
  <si>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</si>
  <si>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</si>
  <si>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</si>
  <si>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</si>
  <si>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</si>
  <si>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</si>
  <si>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</si>
  <si>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</si>
  <si>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</si>
  <si>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</si>
  <si>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</si>
  <si>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</si>
  <si>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</si>
  <si>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</si>
  <si>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</si>
  <si>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</si>
  <si>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</si>
  <si>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</si>
  <si>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</si>
  <si>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</si>
  <si>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</si>
  <si>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</si>
  <si>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</si>
  <si>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</si>
  <si>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</si>
  <si>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</si>
  <si>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</si>
  <si>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</si>
  <si>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</si>
  <si>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</si>
  <si>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</si>
  <si>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</si>
  <si>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</si>
  <si>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</si>
  <si>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</si>
  <si>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</si>
  <si>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</si>
  <si>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</si>
  <si>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</si>
  <si>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</si>
  <si>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</si>
  <si>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</si>
  <si>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</si>
  <si>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</si>
  <si>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</si>
  <si>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</si>
  <si>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</si>
  <si>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</si>
  <si>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</si>
  <si>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</si>
  <si>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</si>
  <si>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</si>
  <si>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</si>
  <si>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</si>
  <si>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</si>
  <si>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</si>
  <si>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</si>
  <si>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</si>
  <si>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</si>
  <si>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</si>
  <si>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</si>
  <si>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</si>
  <si>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</si>
  <si>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</si>
  <si>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</si>
  <si>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</si>
  <si>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</si>
  <si>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</si>
  <si>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</si>
  <si>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</si>
  <si>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</si>
  <si>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</si>
  <si>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</si>
  <si>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</si>
  <si>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</si>
  <si>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</si>
  <si>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</si>
  <si>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</si>
  <si>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</si>
  <si>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</si>
  <si>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</si>
  <si>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</si>
  <si>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</si>
  <si>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</si>
  <si>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</si>
  <si>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</si>
  <si>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</si>
  <si>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</si>
  <si>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</si>
  <si>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</si>
  <si>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</si>
  <si>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</si>
  <si>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</si>
  <si>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</si>
  <si>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</si>
  <si>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</si>
  <si>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</si>
  <si>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</si>
  <si>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</si>
  <si>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</si>
  <si>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</si>
  <si>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</si>
  <si>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</si>
  <si>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</si>
  <si>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</si>
  <si>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</si>
  <si>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</si>
  <si>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</si>
  <si>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</si>
  <si>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</si>
  <si>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</si>
  <si>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</si>
  <si>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</si>
  <si>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</si>
  <si>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</si>
  <si>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</si>
  <si>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</si>
  <si>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</si>
  <si>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</si>
  <si>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</si>
  <si>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</si>
  <si>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</si>
  <si>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</si>
  <si>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</si>
  <si>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</si>
  <si>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</si>
  <si>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</si>
  <si>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</si>
  <si>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</si>
  <si>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</si>
  <si>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</si>
  <si>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</si>
  <si>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</si>
  <si>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</si>
  <si>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</si>
  <si>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</si>
  <si>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</si>
  <si>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</si>
  <si>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</si>
  <si>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</si>
  <si>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</si>
  <si>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</si>
  <si>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</si>
  <si>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</si>
  <si>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</si>
  <si>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</si>
  <si>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</si>
  <si>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</si>
  <si>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</si>
  <si>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</si>
  <si>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</si>
  <si>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</si>
  <si>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</si>
  <si>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</si>
  <si>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</si>
  <si>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</si>
  <si>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</si>
  <si>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</si>
  <si>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</si>
  <si>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</si>
  <si>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</si>
  <si>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</si>
  <si>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</si>
  <si>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</si>
  <si>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</si>
  <si>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</si>
  <si>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</si>
  <si>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</si>
  <si>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</si>
  <si>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</si>
  <si>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</si>
  <si>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</si>
  <si>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</si>
  <si>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</si>
  <si>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</si>
  <si>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</si>
  <si>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</si>
  <si>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</si>
  <si>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</si>
  <si>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</si>
  <si>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</si>
  <si>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</si>
  <si>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</si>
  <si>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</si>
  <si>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</si>
  <si>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</si>
  <si>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</si>
  <si>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</si>
  <si>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</si>
  <si>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</si>
  <si>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</si>
  <si>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</si>
  <si>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</si>
  <si>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</si>
  <si>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</si>
  <si>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</si>
  <si>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</si>
  <si>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</si>
  <si>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</si>
  <si>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</si>
  <si>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</si>
  <si>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</si>
  <si>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</si>
  <si>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</si>
  <si>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</si>
  <si>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</si>
  <si>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</si>
  <si>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</si>
  <si>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</si>
  <si>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</si>
  <si>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</si>
  <si>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</si>
  <si>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</si>
  <si>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</si>
  <si>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</si>
  <si>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</si>
  <si>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</si>
  <si>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</si>
  <si>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</si>
  <si>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</si>
  <si>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</si>
  <si>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</si>
  <si>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</si>
  <si>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</si>
  <si>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</si>
  <si>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</si>
  <si>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</si>
  <si>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</si>
  <si>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</si>
  <si>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</si>
  <si>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</si>
  <si>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</si>
  <si>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</si>
  <si>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</si>
  <si>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</si>
  <si>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</si>
  <si>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</si>
  <si>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</si>
  <si>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</si>
  <si>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</si>
  <si>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</si>
  <si>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</si>
  <si>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</si>
  <si>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</si>
  <si>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</si>
  <si>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</si>
  <si>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</si>
  <si>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</si>
  <si>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</si>
  <si>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</si>
  <si>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</si>
  <si>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</si>
  <si>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</si>
  <si>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</si>
  <si>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</si>
  <si>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</si>
  <si>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</si>
  <si>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</si>
  <si>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</si>
  <si>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</si>
  <si>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</si>
  <si>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</si>
  <si>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</si>
  <si>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</si>
  <si>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</si>
  <si>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</si>
  <si>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</si>
  <si>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</si>
  <si>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</si>
  <si>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</si>
  <si>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</si>
  <si>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</si>
  <si>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</si>
  <si>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</si>
  <si>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</si>
  <si>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</si>
  <si>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</si>
  <si>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</si>
  <si>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</si>
  <si>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</si>
  <si>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</si>
  <si>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</si>
  <si>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</si>
  <si>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</si>
  <si>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</si>
  <si>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</si>
  <si>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</si>
  <si>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</si>
  <si>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</si>
  <si>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</si>
  <si>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</si>
  <si>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</si>
  <si>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</si>
  <si>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</si>
  <si>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</si>
  <si>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</si>
  <si>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</si>
  <si>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</si>
  <si>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</si>
  <si>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</si>
  <si>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</si>
  <si>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</si>
  <si>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</si>
  <si>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</si>
  <si>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</si>
  <si>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</si>
  <si>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</si>
  <si>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</si>
  <si>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</si>
  <si>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</si>
  <si>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</si>
  <si>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</si>
  <si>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</si>
  <si>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</si>
  <si>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</si>
  <si>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</si>
  <si>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</si>
  <si>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</si>
  <si>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</si>
  <si>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</si>
  <si>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</si>
  <si>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</si>
  <si>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</si>
  <si>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</si>
  <si>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</si>
  <si>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</si>
  <si>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</si>
  <si>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</si>
  <si>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</si>
  <si>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</si>
  <si>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</si>
  <si>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</si>
  <si>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</si>
  <si>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</si>
  <si>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</si>
  <si>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</si>
  <si>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</si>
  <si>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</si>
  <si>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</si>
  <si>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</si>
  <si>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</si>
  <si>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</si>
  <si>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</si>
  <si>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</si>
  <si>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</si>
  <si>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</si>
  <si>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</si>
  <si>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</si>
  <si>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</si>
  <si>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</si>
  <si>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</si>
  <si>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</si>
  <si>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</si>
  <si>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</si>
  <si>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</si>
  <si>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</si>
  <si>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</si>
  <si>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</si>
  <si>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</si>
  <si>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</si>
  <si>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</si>
  <si>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</si>
  <si>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</si>
  <si>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</si>
  <si>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</si>
  <si>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</si>
  <si>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</si>
  <si>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</si>
  <si>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</si>
  <si>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</si>
  <si>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</si>
  <si>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</si>
  <si>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</si>
  <si>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</si>
  <si>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</si>
  <si>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</si>
  <si>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</si>
  <si>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</si>
  <si>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</si>
  <si>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</si>
  <si>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</si>
  <si>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</si>
  <si>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</si>
  <si>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</si>
  <si>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</si>
  <si>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</si>
  <si>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</si>
  <si>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</si>
  <si>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</si>
  <si>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</si>
  <si>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</si>
  <si>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</si>
  <si>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</si>
  <si>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</si>
  <si>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</si>
  <si>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</si>
  <si>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</si>
  <si>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</si>
  <si>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</si>
  <si>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</si>
  <si>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</si>
  <si>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</si>
  <si>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</si>
  <si>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</si>
  <si>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</si>
  <si>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</si>
  <si>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</si>
  <si>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</si>
  <si>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</si>
  <si>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</si>
  <si>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</si>
  <si>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</si>
  <si>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</si>
  <si>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</si>
  <si>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</si>
  <si>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</si>
  <si>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</si>
  <si>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</si>
  <si>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</si>
  <si>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</si>
  <si>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</si>
  <si>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</si>
  <si>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</si>
  <si>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</si>
  <si>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</si>
  <si>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</si>
  <si>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</si>
  <si>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</si>
  <si>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</si>
  <si>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</si>
  <si>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</si>
  <si>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</si>
  <si>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</si>
  <si>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</si>
  <si>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</si>
  <si>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</si>
  <si>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</si>
  <si>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</si>
  <si>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</si>
  <si>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</si>
  <si>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</si>
  <si>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</si>
  <si>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</si>
  <si>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</si>
  <si>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</si>
  <si>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</si>
  <si>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</si>
  <si>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</si>
  <si>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</si>
  <si>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</si>
  <si>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</si>
  <si>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</si>
  <si>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</si>
  <si>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</si>
  <si>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</si>
  <si>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</si>
  <si>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</si>
  <si>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</si>
  <si>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</si>
  <si>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</si>
  <si>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</si>
  <si>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</si>
  <si>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</si>
  <si>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</si>
  <si>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</si>
  <si>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</si>
  <si>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</si>
  <si>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</si>
  <si>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</si>
  <si>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</si>
  <si>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</si>
  <si>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</si>
  <si>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</si>
  <si>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</si>
  <si>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</si>
  <si>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</si>
  <si>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</si>
  <si>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</si>
  <si>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</si>
  <si>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</si>
  <si>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</si>
  <si>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</si>
  <si>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</si>
  <si>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</si>
  <si>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</si>
  <si>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</si>
  <si>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</si>
  <si>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</si>
  <si>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</si>
  <si>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</si>
  <si>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</si>
  <si>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</si>
  <si>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</si>
  <si>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</si>
  <si>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</si>
  <si>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</si>
  <si>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</si>
  <si>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</si>
  <si>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</si>
  <si>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</si>
  <si>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</si>
  <si>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</si>
  <si>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</si>
  <si>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</si>
  <si>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</si>
  <si>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</si>
  <si>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</si>
  <si>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</si>
  <si>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</si>
  <si>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</si>
  <si>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</si>
  <si>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</si>
  <si>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</si>
  <si>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</si>
  <si>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</si>
  <si>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</si>
  <si>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</si>
  <si>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</si>
  <si>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</si>
  <si>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</si>
  <si>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</si>
  <si>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</si>
  <si>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</si>
  <si>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</si>
  <si>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</si>
  <si>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</si>
  <si>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</si>
  <si>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</si>
  <si>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</si>
  <si>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</si>
  <si>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</si>
  <si>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</si>
  <si>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</si>
  <si>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</si>
  <si>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</si>
  <si>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</si>
  <si>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</si>
  <si>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</si>
  <si>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</si>
  <si>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</si>
  <si>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</si>
  <si>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</si>
  <si>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</si>
  <si>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</si>
  <si>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</si>
  <si>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</si>
  <si>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</si>
  <si>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</si>
  <si>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</si>
  <si>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</si>
  <si>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</si>
  <si>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</si>
  <si>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</si>
  <si>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</si>
  <si>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</si>
  <si>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</si>
  <si>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</si>
  <si>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</si>
  <si>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</si>
  <si>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</si>
  <si>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</si>
  <si>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</si>
  <si>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</si>
  <si>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</si>
  <si>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</si>
  <si>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</si>
  <si>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</si>
  <si>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</si>
  <si>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</si>
  <si>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</si>
  <si>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</si>
  <si>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</si>
  <si>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</si>
  <si>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</si>
  <si>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</si>
  <si>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</si>
  <si>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</si>
  <si>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</si>
  <si>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</si>
  <si>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</si>
  <si>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</si>
  <si>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</si>
  <si>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</si>
  <si>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</si>
  <si>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</si>
  <si>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</si>
  <si>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</si>
  <si>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</si>
  <si>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</si>
  <si>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</si>
  <si>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</si>
  <si>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</si>
  <si>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</si>
  <si>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</si>
  <si>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</si>
  <si>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</si>
  <si>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</si>
  <si>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</si>
  <si>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</si>
  <si>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</si>
  <si>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</si>
  <si>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</si>
  <si>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</si>
  <si>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</si>
  <si>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</si>
  <si>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</si>
  <si>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</si>
  <si>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</si>
  <si>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</si>
  <si>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</si>
  <si>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</si>
  <si>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</si>
  <si>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</si>
  <si>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</si>
  <si>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</si>
  <si>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</si>
  <si>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</si>
  <si>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</si>
  <si>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</si>
  <si>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</si>
  <si>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</si>
  <si>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</si>
  <si>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</si>
  <si>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</si>
  <si>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</si>
  <si>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</si>
  <si>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</si>
  <si>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</si>
  <si>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</si>
  <si>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</si>
  <si>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</si>
  <si>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</si>
  <si>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</si>
  <si>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</si>
  <si>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</si>
  <si>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</si>
  <si>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</si>
  <si>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</si>
  <si>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</si>
  <si>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</si>
  <si>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</si>
  <si>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</si>
  <si>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</si>
  <si>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</si>
  <si>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</si>
  <si>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</si>
  <si>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</si>
  <si>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</si>
  <si>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</si>
  <si>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</si>
  <si>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</si>
  <si>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</si>
  <si>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</si>
  <si>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</si>
  <si>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</si>
  <si>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</si>
  <si>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</si>
  <si>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</si>
  <si>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</si>
  <si>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</si>
  <si>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</si>
  <si>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</si>
  <si>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</si>
  <si>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</si>
  <si>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</si>
  <si>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</si>
  <si>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</si>
  <si>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</si>
  <si>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</si>
  <si>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</si>
  <si>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</si>
  <si>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</si>
  <si>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</si>
  <si>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</si>
  <si>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</si>
  <si>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</si>
  <si>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</si>
  <si>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</si>
  <si>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</si>
  <si>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</si>
  <si>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</si>
  <si>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</si>
  <si>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</si>
  <si>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</si>
  <si>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</si>
  <si>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</si>
  <si>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</si>
  <si>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</si>
  <si>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</si>
  <si>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</si>
  <si>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</si>
  <si>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</si>
  <si>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</si>
  <si>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</si>
  <si>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</si>
  <si>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</si>
  <si>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</si>
  <si>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</si>
  <si>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</si>
  <si>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</si>
  <si>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</si>
  <si>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</si>
  <si>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</si>
  <si>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</si>
  <si>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</si>
  <si>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</si>
  <si>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</si>
  <si>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</si>
  <si>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</si>
  <si>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</si>
  <si>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</si>
  <si>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</si>
  <si>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</si>
  <si>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</si>
  <si>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</si>
  <si>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</si>
  <si>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</si>
  <si>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</si>
  <si>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</si>
  <si>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</si>
  <si>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</si>
  <si>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</si>
  <si>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</si>
  <si>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</si>
  <si>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</si>
  <si>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</si>
  <si>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</si>
  <si>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</si>
  <si>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</si>
  <si>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</si>
  <si>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</si>
  <si>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</si>
  <si>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</si>
  <si>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</si>
  <si>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</si>
  <si>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</si>
  <si>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</si>
  <si>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</si>
  <si>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</si>
  <si>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</si>
  <si>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</si>
  <si>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</si>
  <si>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</si>
  <si>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</si>
  <si>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</si>
  <si>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</si>
  <si>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</si>
  <si>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</si>
  <si>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</si>
  <si>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</si>
  <si>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</si>
  <si>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</si>
  <si>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</si>
  <si>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</si>
  <si>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</si>
  <si>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</si>
  <si>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</si>
  <si>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</si>
  <si>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</si>
  <si>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</si>
  <si>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</si>
  <si>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</si>
  <si>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</si>
  <si>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</si>
  <si>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</si>
  <si>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</si>
  <si>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</si>
  <si>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</si>
  <si>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</si>
  <si>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</si>
  <si>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</si>
  <si>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</si>
  <si>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</si>
  <si>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</si>
  <si>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</si>
  <si>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</si>
  <si>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</si>
  <si>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</si>
  <si>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</si>
  <si>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</si>
  <si>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</si>
  <si>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</si>
  <si>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</si>
  <si>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</si>
  <si>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</si>
  <si>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</si>
  <si>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</si>
  <si>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</si>
  <si>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</si>
  <si>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</si>
  <si>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</si>
  <si>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</si>
  <si>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</si>
  <si>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</si>
  <si>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</si>
  <si>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</si>
  <si>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</si>
  <si>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</si>
  <si>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</si>
  <si>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</si>
  <si>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</si>
  <si>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</si>
  <si>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</si>
  <si>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</si>
  <si>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</si>
  <si>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</si>
  <si>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</si>
  <si>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</si>
  <si>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</si>
  <si>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</si>
  <si>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</si>
  <si>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</si>
  <si>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</si>
  <si>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</si>
  <si>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</si>
  <si>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</si>
  <si>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</si>
  <si>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</si>
  <si>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</si>
  <si>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</si>
  <si>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</si>
  <si>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</si>
  <si>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</si>
  <si>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</si>
  <si>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</si>
  <si>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</si>
  <si>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</si>
  <si>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</si>
  <si>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</si>
  <si>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</si>
  <si>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</si>
  <si>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</si>
  <si>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</si>
  <si>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</si>
  <si>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</si>
  <si>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</si>
  <si>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</si>
  <si>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</si>
  <si>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</si>
  <si>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</si>
  <si>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</si>
  <si>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</si>
  <si>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</si>
  <si>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</si>
  <si>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</si>
  <si>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</si>
  <si>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</si>
  <si>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</si>
  <si>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</si>
  <si>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</si>
  <si>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</si>
  <si>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</si>
  <si>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</si>
  <si>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</si>
  <si>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</si>
  <si>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</si>
  <si>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</si>
  <si>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</si>
  <si>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</si>
  <si>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</si>
  <si>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</si>
  <si>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</si>
  <si>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</si>
  <si>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</si>
  <si>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</si>
  <si>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</si>
  <si>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</si>
  <si>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</si>
  <si>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</si>
  <si>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</si>
  <si>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</si>
  <si>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</si>
  <si>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</si>
  <si>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</si>
  <si>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</si>
  <si>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</si>
  <si>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</si>
  <si>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</si>
  <si>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</si>
  <si>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</si>
  <si>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</si>
  <si>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</si>
  <si>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</si>
  <si>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</si>
  <si>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</si>
  <si>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</si>
  <si>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</si>
  <si>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</si>
  <si>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</si>
  <si>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</si>
  <si>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</si>
  <si>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</si>
  <si>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</si>
  <si>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</si>
  <si>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</si>
  <si>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</si>
  <si>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</si>
  <si>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</si>
  <si>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</si>
  <si>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</si>
  <si>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</si>
  <si>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</si>
  <si>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</si>
  <si>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</si>
  <si>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</si>
  <si>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</si>
  <si>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</si>
  <si>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</si>
  <si>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</si>
  <si>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</si>
  <si>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</si>
  <si>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</si>
  <si>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</si>
  <si>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</si>
  <si>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</si>
  <si>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</si>
  <si>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</si>
  <si>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</si>
  <si>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</si>
  <si>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</si>
  <si>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</si>
  <si>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</si>
  <si>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</si>
  <si>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</si>
  <si>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</si>
  <si>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</si>
  <si>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</si>
  <si>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</si>
  <si>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</si>
  <si>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</si>
  <si>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</si>
  <si>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</si>
  <si>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</si>
  <si>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</si>
  <si>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</si>
  <si>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</si>
  <si>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</si>
  <si>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</si>
  <si>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</si>
  <si>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</si>
  <si>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</si>
  <si>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</si>
  <si>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</si>
  <si>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</si>
  <si>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</si>
  <si>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</si>
  <si>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</si>
  <si>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</si>
  <si>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</si>
  <si>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</si>
  <si>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</si>
  <si>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</si>
  <si>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</si>
  <si>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</si>
  <si>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</si>
  <si>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</si>
  <si>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</si>
  <si>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</si>
  <si>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</si>
  <si>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</si>
  <si>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</si>
  <si>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</si>
  <si>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</si>
  <si>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</si>
  <si>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</si>
  <si>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</si>
  <si>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</si>
  <si>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</si>
  <si>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</si>
  <si>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</si>
  <si>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</si>
  <si>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</si>
  <si>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</si>
  <si>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</si>
  <si>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</si>
  <si>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</si>
  <si>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</si>
  <si>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</si>
  <si>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</si>
  <si>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</si>
  <si>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</si>
  <si>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</si>
  <si>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</si>
  <si>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</si>
  <si>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</si>
  <si>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</si>
  <si>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</si>
  <si>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</si>
  <si>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</si>
  <si>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</si>
  <si>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</si>
  <si>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</si>
  <si>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</si>
  <si>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</si>
  <si>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</si>
  <si>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</si>
  <si>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</si>
  <si>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</si>
  <si>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</si>
  <si>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</si>
  <si>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</si>
  <si>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</si>
  <si>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</si>
  <si>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</si>
  <si>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</si>
  <si>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</si>
  <si>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</si>
  <si>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</si>
  <si>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</si>
  <si>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</si>
  <si>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</si>
  <si>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</si>
  <si>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</si>
  <si>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</si>
  <si>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</si>
  <si>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</si>
  <si>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</si>
  <si>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</si>
  <si>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</si>
  <si>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</si>
  <si>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</si>
  <si>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</si>
  <si>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</si>
  <si>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</si>
  <si>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</si>
  <si>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</si>
  <si>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</si>
  <si>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</si>
  <si>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</si>
  <si>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</si>
  <si>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</si>
  <si>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</si>
  <si>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</si>
  <si>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</si>
  <si>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</si>
  <si>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</si>
  <si>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</si>
  <si>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</si>
  <si>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</si>
  <si>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</si>
  <si>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</si>
  <si>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</si>
  <si>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</si>
  <si>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</si>
  <si>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</si>
  <si>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</si>
  <si>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</si>
  <si>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</si>
  <si>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</si>
  <si>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</si>
  <si>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</si>
  <si>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</si>
  <si>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</si>
  <si>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</si>
  <si>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</si>
  <si>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</si>
  <si>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</si>
  <si>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</si>
  <si>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</si>
  <si>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</si>
  <si>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</si>
  <si>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</si>
  <si>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</si>
  <si>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</si>
  <si>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</si>
  <si>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</si>
  <si>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</si>
  <si>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</si>
  <si>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</si>
  <si>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</si>
  <si>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</si>
  <si>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</si>
  <si>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</si>
  <si>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</si>
  <si>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</si>
  <si>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</si>
  <si>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</si>
  <si>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</si>
  <si>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</si>
  <si>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</si>
  <si>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</si>
  <si>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</si>
  <si>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</si>
  <si>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</si>
  <si>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</si>
  <si>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</si>
  <si>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</si>
  <si>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</si>
  <si>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</si>
  <si>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</si>
  <si>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</si>
  <si>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</si>
  <si>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</si>
  <si>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</si>
  <si>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</si>
  <si>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</si>
  <si>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</si>
  <si>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</si>
  <si>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</si>
  <si>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</si>
  <si>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</si>
  <si>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</si>
  <si>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</si>
  <si>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</si>
  <si>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</si>
  <si>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</si>
  <si>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</si>
  <si>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</si>
  <si>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</si>
  <si>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</si>
  <si>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</si>
  <si>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</si>
  <si>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</si>
  <si>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</si>
  <si>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</si>
  <si>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</si>
  <si>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</si>
  <si>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</si>
  <si>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</si>
  <si>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</si>
  <si>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</si>
  <si>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</si>
  <si>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</si>
  <si>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</si>
  <si>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</si>
  <si>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</si>
  <si>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</si>
  <si>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</si>
  <si>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</si>
  <si>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</si>
  <si>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</si>
  <si>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</si>
  <si>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</si>
  <si>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</si>
  <si>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</si>
  <si>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</si>
  <si>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</si>
  <si>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</si>
  <si>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</si>
  <si>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</si>
  <si>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</si>
  <si>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</si>
  <si>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</si>
  <si>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</si>
  <si>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</si>
  <si>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</si>
  <si>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</si>
  <si>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</si>
  <si>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</si>
  <si>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</si>
  <si>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</si>
  <si>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</si>
  <si>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</si>
  <si>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</si>
  <si>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</si>
  <si>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</si>
  <si>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</si>
  <si>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</si>
  <si>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</si>
  <si>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</si>
  <si>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</si>
  <si>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</si>
  <si>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</si>
  <si>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</si>
  <si>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</si>
  <si>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</si>
  <si>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</si>
  <si>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</si>
  <si>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</si>
  <si>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</si>
  <si>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</si>
  <si>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</si>
  <si>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</si>
  <si>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</si>
  <si>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</si>
  <si>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</si>
  <si>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</si>
  <si>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</si>
  <si>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</si>
  <si>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</si>
  <si>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</si>
  <si>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</si>
  <si>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</si>
  <si>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</si>
  <si>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</si>
  <si>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</si>
  <si>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</si>
  <si>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</si>
  <si>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</si>
  <si>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</si>
  <si>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</si>
  <si>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</si>
  <si>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</si>
  <si>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</si>
  <si>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</si>
  <si>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</si>
  <si>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</si>
  <si>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</si>
  <si>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</si>
  <si>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</si>
  <si>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</si>
  <si>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</si>
  <si>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</si>
  <si>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</si>
  <si>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</si>
  <si>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</si>
  <si>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</si>
  <si>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</si>
  <si>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</si>
  <si>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</si>
  <si>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</si>
  <si>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</si>
  <si>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</si>
  <si>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</si>
  <si>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</si>
  <si>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</si>
  <si>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</si>
  <si>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</si>
  <si>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</si>
  <si>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</si>
  <si>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</si>
  <si>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</si>
  <si>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</si>
  <si>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</si>
  <si>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</si>
  <si>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</si>
  <si>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</si>
  <si>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</si>
  <si>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</si>
  <si>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</si>
  <si>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</si>
  <si>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</si>
  <si>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</si>
  <si>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</si>
  <si>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</si>
  <si>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</si>
  <si>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</si>
  <si>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</si>
  <si>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</si>
  <si>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</si>
  <si>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</si>
  <si>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</si>
  <si>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</si>
  <si>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</si>
  <si>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</si>
  <si>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</si>
  <si>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</si>
  <si>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</si>
  <si>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</si>
  <si>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</si>
  <si>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</si>
  <si>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</si>
  <si>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</si>
  <si>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</si>
  <si>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</si>
  <si>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</si>
  <si>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</si>
  <si>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</si>
  <si>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</si>
  <si>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</si>
  <si>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</si>
  <si>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</si>
  <si>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</si>
  <si>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</si>
  <si>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</si>
  <si>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</si>
  <si>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</si>
  <si>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</si>
  <si>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</si>
  <si>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</si>
  <si>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</si>
  <si>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</si>
  <si>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</si>
  <si>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</si>
  <si>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</si>
  <si>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</si>
  <si>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</si>
  <si>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</si>
  <si>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</si>
  <si>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</si>
  <si>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</si>
  <si>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</si>
  <si>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</si>
  <si>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</si>
  <si>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</si>
  <si>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</si>
  <si>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</si>
  <si>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</si>
  <si>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</si>
  <si>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</si>
  <si>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</si>
  <si>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</si>
  <si>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</si>
  <si>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</si>
  <si>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</si>
  <si>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</si>
  <si>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</si>
  <si>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</si>
  <si>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</si>
  <si>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</si>
  <si>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</si>
  <si>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</si>
  <si>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</si>
  <si>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</si>
  <si>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</si>
  <si>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</si>
  <si>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</si>
  <si>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</si>
  <si>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</si>
  <si>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</si>
  <si>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</si>
  <si>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</si>
  <si>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</si>
  <si>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</si>
  <si>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</si>
  <si>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</si>
  <si>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</si>
  <si>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</si>
  <si>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</si>
  <si>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</si>
  <si>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</si>
  <si>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</si>
  <si>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</si>
  <si>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</si>
  <si>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</si>
  <si>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</si>
  <si>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</si>
  <si>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</si>
  <si>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</si>
  <si>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</si>
  <si>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</si>
  <si>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</si>
  <si>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</si>
  <si>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</si>
  <si>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</si>
  <si>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</si>
  <si>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</si>
  <si>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</si>
  <si>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</si>
  <si>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</si>
  <si>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</si>
  <si>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</si>
  <si>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</si>
  <si>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</si>
  <si>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</si>
  <si>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</si>
  <si>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</si>
  <si>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</si>
  <si>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</si>
  <si>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</si>
  <si>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</si>
  <si>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</si>
  <si>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</si>
  <si>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</si>
  <si>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</si>
  <si>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</si>
  <si>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</si>
  <si>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</si>
  <si>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</si>
  <si>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</si>
  <si>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</si>
  <si>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</si>
  <si>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</si>
  <si>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</si>
  <si>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</si>
  <si>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</si>
  <si>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</si>
  <si>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</si>
  <si>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</si>
  <si>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</si>
  <si>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</si>
  <si>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</si>
  <si>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</si>
  <si>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</si>
  <si>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</si>
  <si>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</si>
  <si>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</si>
  <si>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</si>
  <si>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</si>
  <si>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</si>
  <si>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</si>
  <si>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</si>
  <si>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</si>
  <si>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</si>
  <si>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</si>
  <si>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</si>
  <si>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</si>
  <si>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</si>
  <si>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</si>
  <si>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</si>
  <si>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</si>
  <si>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</si>
  <si>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</si>
  <si>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</si>
  <si>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</si>
  <si>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</si>
  <si>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</si>
  <si>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</si>
  <si>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</si>
  <si>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</si>
  <si>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</si>
  <si>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</si>
  <si>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</si>
  <si>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</si>
  <si>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</si>
  <si>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</si>
  <si>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</si>
  <si>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</si>
  <si>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</si>
  <si>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</si>
  <si>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</si>
  <si>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</si>
  <si>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</si>
  <si>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</si>
  <si>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</si>
  <si>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</si>
  <si>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</si>
  <si>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</si>
  <si>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</si>
  <si>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</si>
  <si>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</si>
  <si>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</si>
  <si>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</si>
  <si>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</si>
  <si>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</si>
  <si>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</si>
  <si>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</si>
  <si>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</si>
  <si>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</si>
  <si>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</si>
  <si>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</si>
  <si>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</si>
  <si>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</si>
  <si>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</si>
  <si>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</si>
  <si>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</si>
  <si>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</si>
  <si>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</si>
  <si>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</si>
  <si>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</si>
  <si>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</si>
  <si>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</si>
  <si>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</si>
  <si>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</si>
  <si>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</si>
  <si>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</si>
  <si>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</si>
  <si>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</si>
  <si>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</si>
  <si>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</si>
  <si>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</si>
  <si>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</si>
  <si>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</si>
  <si>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</si>
  <si>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</si>
  <si>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</si>
  <si>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</si>
  <si>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</si>
  <si>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</si>
  <si>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</si>
  <si>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</si>
  <si>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</si>
  <si>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</si>
  <si>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</si>
  <si>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</si>
  <si>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</si>
  <si>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</si>
  <si>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</si>
  <si>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</si>
  <si>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</si>
  <si>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</si>
  <si>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</si>
  <si>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</si>
  <si>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</si>
  <si>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</si>
  <si>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</si>
  <si>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</si>
  <si>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</si>
  <si>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</si>
  <si>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</si>
  <si>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</si>
  <si>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</si>
  <si>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</si>
  <si>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</si>
  <si>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</si>
  <si>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</si>
  <si>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</si>
  <si>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</si>
  <si>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</si>
  <si>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</si>
  <si>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</si>
  <si>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</si>
  <si>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</si>
  <si>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</si>
  <si>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</si>
  <si>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</si>
  <si>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</si>
  <si>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</si>
  <si>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</si>
  <si>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</si>
  <si>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</si>
  <si>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</si>
  <si>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</si>
  <si>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</si>
  <si>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</si>
  <si>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</si>
  <si>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</si>
  <si>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</si>
  <si>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</si>
  <si>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</si>
  <si>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</si>
  <si>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</si>
  <si>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</si>
  <si>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</si>
  <si>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</si>
  <si>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</si>
  <si>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</si>
  <si>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</si>
  <si>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</si>
  <si>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</si>
  <si>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</si>
  <si>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</si>
  <si>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</si>
  <si>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</si>
  <si>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</si>
  <si>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</si>
  <si>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</si>
  <si>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</si>
  <si>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</si>
  <si>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</si>
  <si>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</si>
  <si>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</si>
  <si>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</si>
  <si>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</si>
  <si>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</si>
  <si>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</si>
  <si>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</si>
  <si>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</si>
  <si>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</si>
  <si>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</si>
  <si>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</si>
  <si>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</si>
  <si>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</si>
  <si>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</si>
  <si>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</si>
  <si>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</si>
  <si>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</si>
  <si>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</si>
  <si>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</si>
  <si>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</si>
  <si>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</si>
  <si>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</si>
  <si>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</si>
  <si>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</si>
  <si>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</si>
  <si>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</si>
  <si>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</si>
  <si>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</si>
  <si>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</si>
  <si>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</si>
  <si>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</si>
  <si>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</si>
  <si>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</si>
  <si>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</si>
  <si>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</si>
  <si>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</si>
  <si>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</si>
  <si>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</si>
  <si>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</si>
  <si>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</si>
  <si>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</si>
  <si>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</si>
  <si>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</si>
  <si>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</si>
  <si>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</si>
  <si>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</si>
  <si>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</si>
  <si>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</si>
  <si>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</si>
  <si>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</si>
  <si>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</si>
  <si>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</si>
  <si>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</si>
  <si>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</si>
  <si>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</si>
  <si>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</si>
  <si>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</si>
  <si>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</si>
  <si>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</si>
  <si>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</si>
  <si>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</si>
  <si>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</si>
  <si>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</si>
  <si>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</si>
  <si>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</si>
  <si>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</si>
  <si>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</si>
  <si>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</si>
  <si>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</si>
  <si>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</si>
  <si>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</si>
  <si>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</si>
  <si>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</si>
  <si>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</si>
  <si>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</si>
  <si>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</si>
  <si>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</si>
  <si>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</si>
  <si>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</si>
  <si>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</si>
  <si>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</si>
  <si>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</si>
  <si>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</si>
  <si>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</si>
  <si>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</si>
  <si>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</si>
  <si>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</si>
  <si>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</si>
  <si>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</si>
  <si>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</si>
  <si>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</si>
  <si>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</si>
  <si>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</si>
  <si>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</si>
  <si>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</si>
  <si>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</si>
  <si>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</si>
  <si>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</si>
  <si>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</si>
  <si>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</si>
  <si>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</si>
  <si>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</si>
  <si>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</si>
  <si>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</si>
  <si>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</si>
  <si>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</si>
  <si>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</si>
  <si>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</si>
  <si>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</si>
  <si>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</si>
  <si>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</si>
  <si>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</si>
  <si>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</si>
  <si>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</si>
  <si>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</si>
  <si>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</si>
  <si>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</si>
  <si>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</si>
  <si>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</si>
  <si>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</si>
  <si>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</si>
  <si>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</si>
  <si>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</si>
  <si>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</si>
  <si>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</si>
  <si>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</si>
  <si>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</si>
  <si>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</si>
  <si>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</si>
  <si>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</si>
  <si>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</si>
  <si>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</si>
  <si>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</si>
  <si>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</si>
  <si>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</si>
  <si>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</si>
  <si>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</si>
  <si>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</si>
  <si>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</si>
  <si>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</si>
  <si>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</si>
  <si>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</si>
  <si>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</si>
  <si>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</si>
  <si>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</si>
  <si>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</si>
  <si>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</si>
  <si>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</si>
  <si>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</si>
  <si>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</si>
  <si>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</si>
  <si>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</si>
  <si>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</si>
  <si>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</si>
  <si>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</si>
  <si>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</si>
  <si>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</si>
  <si>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</si>
  <si>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</si>
  <si>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</si>
  <si>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</si>
  <si>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</si>
  <si>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</si>
  <si>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</si>
  <si>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</si>
  <si>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</si>
  <si>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</si>
  <si>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</si>
  <si>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</si>
  <si>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</si>
  <si>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</si>
  <si>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</si>
  <si>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</si>
  <si>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</si>
  <si>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</si>
  <si>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</si>
  <si>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</si>
  <si>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</si>
  <si>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</si>
  <si>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</si>
  <si>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</si>
  <si>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</si>
  <si>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</si>
  <si>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</si>
  <si>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</si>
  <si>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</si>
  <si>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</si>
  <si>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</si>
  <si>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</si>
  <si>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</si>
  <si>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</si>
  <si>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</si>
  <si>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</si>
  <si>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</si>
  <si>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</si>
  <si>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</si>
  <si>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</si>
  <si>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</si>
  <si>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</si>
  <si>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</si>
  <si>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</si>
  <si>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</si>
  <si>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</si>
  <si>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</si>
  <si>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</si>
  <si>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</si>
  <si>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</si>
  <si>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</si>
  <si>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</si>
  <si>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</si>
  <si>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</si>
  <si>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</si>
  <si>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</si>
  <si>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</si>
  <si>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</si>
  <si>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</si>
  <si>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</si>
  <si>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</si>
  <si>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</si>
  <si>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</si>
  <si>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</si>
  <si>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</si>
  <si>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</si>
  <si>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</si>
  <si>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</si>
  <si>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</si>
  <si>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</si>
  <si>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</si>
  <si>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</si>
  <si>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</si>
  <si>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</si>
  <si>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</si>
  <si>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</si>
  <si>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</si>
  <si>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</si>
  <si>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</si>
  <si>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</si>
  <si>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</si>
  <si>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</si>
  <si>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</si>
  <si>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</si>
  <si>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</si>
  <si>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</si>
  <si>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</si>
  <si>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</si>
  <si>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</si>
  <si>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</si>
  <si>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</si>
  <si>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</si>
  <si>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</si>
  <si>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</si>
  <si>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</si>
  <si>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</si>
  <si>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</si>
  <si>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</si>
  <si>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</si>
  <si>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</si>
  <si>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</si>
  <si>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</si>
  <si>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</si>
  <si>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</si>
  <si>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</si>
  <si>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</si>
  <si>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</si>
  <si>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</si>
  <si>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</si>
  <si>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</si>
  <si>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</si>
  <si>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</si>
  <si>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</si>
  <si>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</si>
  <si>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</si>
  <si>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</si>
  <si>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</si>
  <si>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</si>
  <si>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</si>
  <si>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</si>
  <si>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</si>
  <si>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</si>
  <si>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</si>
  <si>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</si>
  <si>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</si>
  <si>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</si>
  <si>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</si>
  <si>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</si>
  <si>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</si>
  <si>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</si>
  <si>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</si>
  <si>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</si>
  <si>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</si>
  <si>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</si>
  <si>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</si>
  <si>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</si>
  <si>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</si>
  <si>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</si>
  <si>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</si>
  <si>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</si>
  <si>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</si>
  <si>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</si>
  <si>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</si>
  <si>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</si>
  <si>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</si>
  <si>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</si>
  <si>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</si>
  <si>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</si>
  <si>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</si>
  <si>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</si>
  <si>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</si>
  <si>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</si>
  <si>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</si>
  <si>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</si>
  <si>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</si>
  <si>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</si>
  <si>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</si>
  <si>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</si>
  <si>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</si>
  <si>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</si>
  <si>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</si>
  <si>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</si>
  <si>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</si>
  <si>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</si>
  <si>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</si>
  <si>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</si>
  <si>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</si>
  <si>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</si>
  <si>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</si>
  <si>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</si>
  <si>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</si>
  <si>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</si>
  <si>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</si>
  <si>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</si>
  <si>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</si>
  <si>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</si>
  <si>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</si>
  <si>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</si>
  <si>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</si>
  <si>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</si>
  <si>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</si>
  <si>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</si>
  <si>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</si>
  <si>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</si>
  <si>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</si>
  <si>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</si>
  <si>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</si>
  <si>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</si>
  <si>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</si>
  <si>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</si>
  <si>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</si>
  <si>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</si>
  <si>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</si>
  <si>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</si>
  <si>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</si>
  <si>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</si>
  <si>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</si>
  <si>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</si>
  <si>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</si>
  <si>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</si>
  <si>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</si>
  <si>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</si>
  <si>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</si>
  <si>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</si>
  <si>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</si>
  <si>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</si>
  <si>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</si>
  <si>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</si>
  <si>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</si>
  <si>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</si>
  <si>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</si>
  <si>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</si>
  <si>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</si>
  <si>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</si>
  <si>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</si>
  <si>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</si>
  <si>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</si>
  <si>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</si>
  <si>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</si>
  <si>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</si>
  <si>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</si>
  <si>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</si>
  <si>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</si>
  <si>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</si>
  <si>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</si>
  <si>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</si>
  <si>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</si>
  <si>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</si>
  <si>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</si>
  <si>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</si>
  <si>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</si>
  <si>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</si>
  <si>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</si>
  <si>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</si>
  <si>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</si>
  <si>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</si>
  <si>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</si>
  <si>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</si>
  <si>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</si>
  <si>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</si>
  <si>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</si>
  <si>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</si>
  <si>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</si>
  <si>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</si>
  <si>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</si>
  <si>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</si>
  <si>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</si>
  <si>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</si>
  <si>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</si>
  <si>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</si>
  <si>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</si>
  <si>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</si>
  <si>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</si>
  <si>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</si>
  <si>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</si>
  <si>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</si>
  <si>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</si>
  <si>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</si>
  <si>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</si>
  <si>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</si>
  <si>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</si>
  <si>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</si>
  <si>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</si>
  <si>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</si>
  <si>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</si>
  <si>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</si>
  <si>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</si>
  <si>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</si>
  <si>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</si>
  <si>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</si>
  <si>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</si>
  <si>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</si>
  <si>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</si>
  <si>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</si>
  <si>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</si>
  <si>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</si>
  <si>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</si>
  <si>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</si>
  <si>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</si>
  <si>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</si>
  <si>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</si>
  <si>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</si>
  <si>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</si>
  <si>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</si>
  <si>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</si>
  <si>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</si>
  <si>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</si>
  <si>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</si>
  <si>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</si>
  <si>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</si>
  <si>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</si>
  <si>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</si>
  <si>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</si>
  <si>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</si>
  <si>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</si>
  <si>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</si>
  <si>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</si>
  <si>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</si>
  <si>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</si>
  <si>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</si>
  <si>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</si>
  <si>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</si>
  <si>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</si>
  <si>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</si>
  <si>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</si>
  <si>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</si>
  <si>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</si>
  <si>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</si>
  <si>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</si>
  <si>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</si>
  <si>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</si>
  <si>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</si>
  <si>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</si>
  <si>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</si>
  <si>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</si>
  <si>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</si>
  <si>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</si>
  <si>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</si>
  <si>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</si>
  <si>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</si>
  <si>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</si>
  <si>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</si>
  <si>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</si>
  <si>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</si>
  <si>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</si>
  <si>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</si>
  <si>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</si>
  <si>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</si>
  <si>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</si>
  <si>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</si>
  <si>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</si>
  <si>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</si>
  <si>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</si>
  <si>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</si>
  <si>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</si>
  <si>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</si>
  <si>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</si>
  <si>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</si>
  <si>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</si>
  <si>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</si>
  <si>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</si>
  <si>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</si>
  <si>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</si>
  <si>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</si>
  <si>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</si>
  <si>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</si>
  <si>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</si>
  <si>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</si>
  <si>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</si>
  <si>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</si>
  <si>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</si>
  <si>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</si>
  <si>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</si>
  <si>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</si>
  <si>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</si>
  <si>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</si>
  <si>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</si>
  <si>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</si>
  <si>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</si>
  <si>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</si>
  <si>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</si>
  <si>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</si>
  <si>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</si>
  <si>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</si>
  <si>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</si>
  <si>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</si>
  <si>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</si>
  <si>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</si>
  <si>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</si>
  <si>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</si>
  <si>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</si>
  <si>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</si>
  <si>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</si>
  <si>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</si>
  <si>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</si>
  <si>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</si>
  <si>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</si>
  <si>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</si>
  <si>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</si>
  <si>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</si>
  <si>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</si>
  <si>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</si>
  <si>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</si>
  <si>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</si>
  <si>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</si>
  <si>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</si>
  <si>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</si>
  <si>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</si>
  <si>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</si>
  <si>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</si>
  <si>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</si>
  <si>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</si>
  <si>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</si>
  <si>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</si>
  <si>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</si>
  <si>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</si>
  <si>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</si>
  <si>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</si>
  <si>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</si>
  <si>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</si>
  <si>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</si>
  <si>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</si>
  <si>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</si>
  <si>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</si>
  <si>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</si>
  <si>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</si>
  <si>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</si>
  <si>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</si>
  <si>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</si>
  <si>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</si>
  <si>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</si>
  <si>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</si>
  <si>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</si>
  <si>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</si>
  <si>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</si>
  <si>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</si>
  <si>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</si>
  <si>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</si>
  <si>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</si>
  <si>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</si>
  <si>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</si>
  <si>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</si>
  <si>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</si>
  <si>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</si>
  <si>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</si>
  <si>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</si>
  <si>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</si>
  <si>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</si>
  <si>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</si>
  <si>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</si>
  <si>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</si>
  <si>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</si>
  <si>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</si>
  <si>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</si>
  <si>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</si>
  <si>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</si>
  <si>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</si>
  <si>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</si>
  <si>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</si>
  <si>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</si>
  <si>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</si>
  <si>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</si>
  <si>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</si>
  <si>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</si>
  <si>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</si>
  <si>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</si>
  <si>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</si>
  <si>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</si>
  <si>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</si>
  <si>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</si>
  <si>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</si>
  <si>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</si>
  <si>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</si>
  <si>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</si>
  <si>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</si>
  <si>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</si>
  <si>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</si>
  <si>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</si>
  <si>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</si>
  <si>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</si>
  <si>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</si>
  <si>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</si>
  <si>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</si>
  <si>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</si>
  <si>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</si>
  <si>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</si>
  <si>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</si>
  <si>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</si>
  <si>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</si>
  <si>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</si>
  <si>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</si>
  <si>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</si>
  <si>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</si>
  <si>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</si>
  <si>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</si>
  <si>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</si>
  <si>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</si>
  <si>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</si>
  <si>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</si>
  <si>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</si>
  <si>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</si>
  <si>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</si>
  <si>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</si>
  <si>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</si>
  <si>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</si>
  <si>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</si>
  <si>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</si>
  <si>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</si>
  <si>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</si>
  <si>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</si>
  <si>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</si>
  <si>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</si>
  <si>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</si>
  <si>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</si>
  <si>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</si>
  <si>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</si>
  <si>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</si>
  <si>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</si>
  <si>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</si>
  <si>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</si>
  <si>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</si>
  <si>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</si>
  <si>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</si>
  <si>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</si>
  <si>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</si>
  <si>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</si>
  <si>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</si>
  <si>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</si>
  <si>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</si>
  <si>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</si>
  <si>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</si>
  <si>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</si>
  <si>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</si>
  <si>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</si>
  <si>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</si>
  <si>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</si>
  <si>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</si>
  <si>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</si>
  <si>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</si>
  <si>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</si>
  <si>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</si>
  <si>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</si>
  <si>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</si>
  <si>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</si>
  <si>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</si>
  <si>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</si>
  <si>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</si>
  <si>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</si>
  <si>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</si>
  <si>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</si>
  <si>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</si>
  <si>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</si>
  <si>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</si>
  <si>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</si>
  <si>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</si>
  <si>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</si>
  <si>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</si>
  <si>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</si>
  <si>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</si>
  <si>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</si>
  <si>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</si>
  <si>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</si>
  <si>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</si>
  <si>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</si>
  <si>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</si>
  <si>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</si>
  <si>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</si>
  <si>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</si>
  <si>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</si>
  <si>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</si>
  <si>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</si>
  <si>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</si>
  <si>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</si>
  <si>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</si>
  <si>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</si>
  <si>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</si>
  <si>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</si>
  <si>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</si>
  <si>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</si>
  <si>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</si>
  <si>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</si>
  <si>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</si>
  <si>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</si>
  <si>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</si>
  <si>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</si>
  <si>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</si>
  <si>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</si>
  <si>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</si>
  <si>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</si>
  <si>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</si>
  <si>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</si>
  <si>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</si>
  <si>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</si>
  <si>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</si>
  <si>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</si>
  <si>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</si>
  <si>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</si>
  <si>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</si>
  <si>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</si>
  <si>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</si>
  <si>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</si>
  <si>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</si>
  <si>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</si>
  <si>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</si>
  <si>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</si>
  <si>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</si>
  <si>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</si>
  <si>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</si>
  <si>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</si>
  <si>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</si>
  <si>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</si>
  <si>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</si>
  <si>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</si>
  <si>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</si>
  <si>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</si>
  <si>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</si>
  <si>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</si>
  <si>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</si>
  <si>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</si>
  <si>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</si>
  <si>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</si>
  <si>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</si>
  <si>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</si>
  <si>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</si>
  <si>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</si>
  <si>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</si>
  <si>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</si>
  <si>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</si>
  <si>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</si>
  <si>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</si>
  <si>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</si>
  <si>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</si>
  <si>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</si>
  <si>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</si>
  <si>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</si>
  <si>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</si>
  <si>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</si>
  <si>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</si>
  <si>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</si>
  <si>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</si>
  <si>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</si>
  <si>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</si>
  <si>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</si>
  <si>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</si>
  <si>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</si>
  <si>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</si>
  <si>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</si>
  <si>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</si>
  <si>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</si>
  <si>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</si>
  <si>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</si>
  <si>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</si>
  <si>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</si>
  <si>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</si>
  <si>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</si>
  <si>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</si>
  <si>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</si>
  <si>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</si>
  <si>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</si>
  <si>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</si>
  <si>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</si>
  <si>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</si>
  <si>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</si>
  <si>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</si>
  <si>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</si>
  <si>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</si>
  <si>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</si>
  <si>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</si>
  <si>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</si>
  <si>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</si>
  <si>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</si>
  <si>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</si>
  <si>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</si>
  <si>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</si>
  <si>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</si>
  <si>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</si>
  <si>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</si>
  <si>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</si>
  <si>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</si>
  <si>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</si>
  <si>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</si>
  <si>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</si>
  <si>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</si>
  <si>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</si>
  <si>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</si>
  <si>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</si>
  <si>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</si>
  <si>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</si>
  <si>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</si>
  <si>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</si>
  <si>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</si>
  <si>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</si>
  <si>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</si>
  <si>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</si>
  <si>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</si>
  <si>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</si>
  <si>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</si>
  <si>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</si>
  <si>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</si>
  <si>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</si>
  <si>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</si>
  <si>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</si>
  <si>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</si>
  <si>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</si>
  <si>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</si>
  <si>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</si>
  <si>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</si>
  <si>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</si>
  <si>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</si>
  <si>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</si>
  <si>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</si>
  <si>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</si>
  <si>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</si>
  <si>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</si>
  <si>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</si>
  <si>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</si>
  <si>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</si>
  <si>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</si>
  <si>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</si>
  <si>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</si>
  <si>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</si>
  <si>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</si>
  <si>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</si>
  <si>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</si>
  <si>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</si>
  <si>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</si>
  <si>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</si>
  <si>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</si>
  <si>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</si>
  <si>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</si>
  <si>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</si>
  <si>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</si>
  <si>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</si>
  <si>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</si>
  <si>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</si>
  <si>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</si>
  <si>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</si>
  <si>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</si>
  <si>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</si>
  <si>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</si>
  <si>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</si>
  <si>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</si>
  <si>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</si>
  <si>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</si>
  <si>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</si>
  <si>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</si>
  <si>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</si>
  <si>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</si>
  <si>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</si>
  <si>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</si>
  <si>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</si>
  <si>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</si>
  <si>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</si>
  <si>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</si>
  <si>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</si>
  <si>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</si>
  <si>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</si>
  <si>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</si>
  <si>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</si>
  <si>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</si>
  <si>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</si>
  <si>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</si>
  <si>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</si>
  <si>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</si>
  <si>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</si>
  <si>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</si>
  <si>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</si>
  <si>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</si>
  <si>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</si>
  <si>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</si>
  <si>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</si>
  <si>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</si>
  <si>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</si>
  <si>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</si>
  <si>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</si>
  <si>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</si>
  <si>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</si>
  <si>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</si>
  <si>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</si>
  <si>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</si>
  <si>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</si>
  <si>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</si>
  <si>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</si>
  <si>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</si>
  <si>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</si>
  <si>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</si>
  <si>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</si>
  <si>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</si>
  <si>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</si>
  <si>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</si>
  <si>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</si>
  <si>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</si>
  <si>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</si>
  <si>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</si>
  <si>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</si>
  <si>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</si>
  <si>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</si>
  <si>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</si>
  <si>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</si>
  <si>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</si>
  <si>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</si>
  <si>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</si>
  <si>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</si>
  <si>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</si>
  <si>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</si>
  <si>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</si>
  <si>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</si>
  <si>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</si>
  <si>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</si>
  <si>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</si>
  <si>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</si>
  <si>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</si>
  <si>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</si>
  <si>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</si>
  <si>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</si>
  <si>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</si>
  <si>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</si>
  <si>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</si>
  <si>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</si>
  <si>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</si>
  <si>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</si>
  <si>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</si>
  <si>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</si>
  <si>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</si>
  <si>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</si>
  <si>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</si>
  <si>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</si>
  <si>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</si>
  <si>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</si>
  <si>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</si>
  <si>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</si>
  <si>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</si>
  <si>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</si>
  <si>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</si>
  <si>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</si>
  <si>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</si>
  <si>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</si>
  <si>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</si>
  <si>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</si>
  <si>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</si>
  <si>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</si>
  <si>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</si>
  <si>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</si>
  <si>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</si>
  <si>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</si>
  <si>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</si>
  <si>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</si>
  <si>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</si>
  <si>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</si>
  <si>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</si>
  <si>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</si>
  <si>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</si>
  <si>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</si>
  <si>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</si>
  <si>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</si>
  <si>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</si>
  <si>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</si>
  <si>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</si>
  <si>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</si>
  <si>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</si>
  <si>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</si>
  <si>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</si>
  <si>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</si>
  <si>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</si>
  <si>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</si>
  <si>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</si>
  <si>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</si>
  <si>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</si>
  <si>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</si>
  <si>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</si>
  <si>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</si>
  <si>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</si>
  <si>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</si>
  <si>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</si>
  <si>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</si>
  <si>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</si>
  <si>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</si>
  <si>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</si>
  <si>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</si>
  <si>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</si>
  <si>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</si>
  <si>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</si>
  <si>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</si>
  <si>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</si>
  <si>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</si>
  <si>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</si>
  <si>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</si>
  <si>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</si>
  <si>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</si>
  <si>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</si>
  <si>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</si>
  <si>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</si>
  <si>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</si>
  <si>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</si>
  <si>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</si>
  <si>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</si>
  <si>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</si>
  <si>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</si>
  <si>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</si>
  <si>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</si>
  <si>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</si>
  <si>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</si>
  <si>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</si>
  <si>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</si>
  <si>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</si>
  <si>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</si>
  <si>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</si>
  <si>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</si>
  <si>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</si>
  <si>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</si>
  <si>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</si>
  <si>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</si>
  <si>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</si>
  <si>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</si>
  <si>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</si>
  <si>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</si>
  <si>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</si>
  <si>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</si>
  <si>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</si>
  <si>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</si>
  <si>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</si>
  <si>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</si>
  <si>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</si>
  <si>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</si>
  <si>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</si>
  <si>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</si>
  <si>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</si>
  <si>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</si>
  <si>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</si>
  <si>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</si>
  <si>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</si>
  <si>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</si>
  <si>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</si>
  <si>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</si>
  <si>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</si>
  <si>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</si>
  <si>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</si>
  <si>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</si>
  <si>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</si>
  <si>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</si>
  <si>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</si>
  <si>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</si>
  <si>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</si>
  <si>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</si>
  <si>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</si>
  <si>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</si>
  <si>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</si>
  <si>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</si>
  <si>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</si>
  <si>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</si>
  <si>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</si>
  <si>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</si>
  <si>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</si>
  <si>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</si>
  <si>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</si>
  <si>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</si>
  <si>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</si>
  <si>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</si>
  <si>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</si>
  <si>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</si>
  <si>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</si>
  <si>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</si>
  <si>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</si>
  <si>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</si>
  <si>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</si>
  <si>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</si>
  <si>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</si>
  <si>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</si>
  <si>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</si>
  <si>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</si>
  <si>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</si>
  <si>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</si>
  <si>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</si>
  <si>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</si>
  <si>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</si>
  <si>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</si>
  <si>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</si>
  <si>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</si>
  <si>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</si>
  <si>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</si>
  <si>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</si>
  <si>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</si>
  <si>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</si>
  <si>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</si>
  <si>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</si>
  <si>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</si>
  <si>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</si>
  <si>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</si>
  <si>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</si>
  <si>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</si>
  <si>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</si>
  <si>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</si>
  <si>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</si>
  <si>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</si>
  <si>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</si>
  <si>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</si>
  <si>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</si>
  <si>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</si>
  <si>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</si>
  <si>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</si>
  <si>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</si>
  <si>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</si>
  <si>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</si>
  <si>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</si>
  <si>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</si>
  <si>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</si>
  <si>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</si>
  <si>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</si>
  <si>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</si>
  <si>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</si>
  <si>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</si>
  <si>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</si>
  <si>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</si>
  <si>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</si>
  <si>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</si>
  <si>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</si>
  <si>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</si>
  <si>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</si>
  <si>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</si>
  <si>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</si>
  <si>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</si>
  <si>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</si>
  <si>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</si>
  <si>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</si>
  <si>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</si>
  <si>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</si>
  <si>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</si>
  <si>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</si>
  <si>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</si>
  <si>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</si>
  <si>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</si>
  <si>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</si>
  <si>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</si>
  <si>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</si>
  <si>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</si>
  <si>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</si>
  <si>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</si>
  <si>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</si>
  <si>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</si>
  <si>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</si>
  <si>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</si>
  <si>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</si>
  <si>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</si>
  <si>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</si>
  <si>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</si>
  <si>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</si>
  <si>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</si>
  <si>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</si>
  <si>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</si>
  <si>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</si>
  <si>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</si>
  <si>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</si>
  <si>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</si>
  <si>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</si>
  <si>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</si>
  <si>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</si>
  <si>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</si>
  <si>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</si>
  <si>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</si>
  <si>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</si>
  <si>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</si>
  <si>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</si>
  <si>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</si>
  <si>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</si>
  <si>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</si>
  <si>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</si>
  <si>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</si>
  <si>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</si>
  <si>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</si>
  <si>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</si>
  <si>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</si>
  <si>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</si>
  <si>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</si>
  <si>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</si>
  <si>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</si>
  <si>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</si>
  <si>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</si>
  <si>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</si>
  <si>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</si>
  <si>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</si>
  <si>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</si>
  <si>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</si>
  <si>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</si>
  <si>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</si>
  <si>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</si>
  <si>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</si>
  <si>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</si>
  <si>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</si>
  <si>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</si>
  <si>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</si>
  <si>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</si>
  <si>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</si>
  <si>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</si>
  <si>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</si>
  <si>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</si>
  <si>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</si>
  <si>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</si>
  <si>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</si>
  <si>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</si>
  <si>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</si>
  <si>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</si>
  <si>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</si>
  <si>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</si>
  <si>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</si>
  <si>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</si>
  <si>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</si>
  <si>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</si>
  <si>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</si>
  <si>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</si>
  <si>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</si>
  <si>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</si>
  <si>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</si>
  <si>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</si>
  <si>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</si>
  <si>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</si>
  <si>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</si>
  <si>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</si>
  <si>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</si>
  <si>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</si>
  <si>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</si>
  <si>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</si>
  <si>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</si>
  <si>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</si>
  <si>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</si>
  <si>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</si>
  <si>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</si>
  <si>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</si>
  <si>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</si>
  <si>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</si>
  <si>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</si>
  <si>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</si>
  <si>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</si>
  <si>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</si>
  <si>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</si>
  <si>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</si>
  <si>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</si>
  <si>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</si>
  <si>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</si>
  <si>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</si>
  <si>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</si>
  <si>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</si>
  <si>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</si>
  <si>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</si>
  <si>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</si>
  <si>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</si>
  <si>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</si>
  <si>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</si>
  <si>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</si>
  <si>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</si>
  <si>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</si>
  <si>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</si>
  <si>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</si>
  <si>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</si>
  <si>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</si>
  <si>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</si>
  <si>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</si>
  <si>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</si>
  <si>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</si>
  <si>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</si>
  <si>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</si>
  <si>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</si>
  <si>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</si>
  <si>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</si>
  <si>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</si>
  <si>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</si>
  <si>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</si>
  <si>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</si>
  <si>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</si>
  <si>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</si>
  <si>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</si>
  <si>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</si>
  <si>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</si>
  <si>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</si>
  <si>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</si>
  <si>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</si>
  <si>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</si>
  <si>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</si>
  <si>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</si>
  <si>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</si>
  <si>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</si>
  <si>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</si>
  <si>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</si>
  <si>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</si>
  <si>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</si>
  <si>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</si>
  <si>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</si>
  <si>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</si>
  <si>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</si>
  <si>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</si>
  <si>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</si>
  <si>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</si>
  <si>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</si>
  <si>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</si>
  <si>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</si>
  <si>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</si>
  <si>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</si>
  <si>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</si>
  <si>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</si>
  <si>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</si>
  <si>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</si>
  <si>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</si>
  <si>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</si>
  <si>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</si>
  <si>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</si>
  <si>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</si>
  <si>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</si>
  <si>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</si>
  <si>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</si>
  <si>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</si>
  <si>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</si>
  <si>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</si>
  <si>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</si>
  <si>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</si>
  <si>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</si>
  <si>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</si>
  <si>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</si>
  <si>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</si>
  <si>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</si>
  <si>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</si>
  <si>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</si>
  <si>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</si>
  <si>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</si>
  <si>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</si>
  <si>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</si>
  <si>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</si>
  <si>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</si>
  <si>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</si>
  <si>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</si>
  <si>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</si>
  <si>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</si>
  <si>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</si>
  <si>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</si>
  <si>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</si>
  <si>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</si>
  <si>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</si>
  <si>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</si>
  <si>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</si>
  <si>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</si>
  <si>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</si>
  <si>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</si>
  <si>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</si>
  <si>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</si>
  <si>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</si>
  <si>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</si>
  <si>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</si>
  <si>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</si>
  <si>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</si>
  <si>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</si>
  <si>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</si>
  <si>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</si>
  <si>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</si>
  <si>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</si>
  <si>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</si>
  <si>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</si>
  <si>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</si>
  <si>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</si>
  <si>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</si>
  <si>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</si>
  <si>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</si>
  <si>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</si>
  <si>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</si>
  <si>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</si>
  <si>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</si>
  <si>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</si>
  <si>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</si>
  <si>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</si>
  <si>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</si>
  <si>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</si>
  <si>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</si>
  <si>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</si>
  <si>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</si>
  <si>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</si>
  <si>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</si>
  <si>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</si>
  <si>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</si>
  <si>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</si>
  <si>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</si>
  <si>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</si>
  <si>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</si>
  <si>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</si>
  <si>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</si>
  <si>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</si>
  <si>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</si>
  <si>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</si>
  <si>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</si>
  <si>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</si>
  <si>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</si>
  <si>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</si>
  <si>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</si>
  <si>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</si>
  <si>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</si>
  <si>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</si>
  <si>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</si>
  <si>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</si>
  <si>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</si>
  <si>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</si>
  <si>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</si>
  <si>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</si>
  <si>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</si>
  <si>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</si>
  <si>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</si>
  <si>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</si>
  <si>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</si>
  <si>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</si>
  <si>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</si>
  <si>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</si>
  <si>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</si>
  <si>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</si>
  <si>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</si>
  <si>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</si>
  <si>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</si>
  <si>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</si>
  <si>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</si>
  <si>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</si>
  <si>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</si>
  <si>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</si>
  <si>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</si>
  <si>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</si>
  <si>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</si>
  <si>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</si>
  <si>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</si>
  <si>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</si>
  <si>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</si>
  <si>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</si>
  <si>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</si>
  <si>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</si>
  <si>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</si>
  <si>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</si>
  <si>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</si>
  <si>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</si>
  <si>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</si>
  <si>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</si>
  <si>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</si>
  <si>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</si>
  <si>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</si>
  <si>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</si>
  <si>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</si>
  <si>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</si>
  <si>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</si>
  <si>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</si>
  <si>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</si>
  <si>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</si>
  <si>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</si>
  <si>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</si>
  <si>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</si>
  <si>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</si>
  <si>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</si>
  <si>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</si>
  <si>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</si>
  <si>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</si>
  <si>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</si>
  <si>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</si>
  <si>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</si>
  <si>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</si>
  <si>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</si>
  <si>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</si>
  <si>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</si>
  <si>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</si>
  <si>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</si>
  <si>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</si>
  <si>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</si>
  <si>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</si>
  <si>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</si>
  <si>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</si>
  <si>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</si>
  <si>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</si>
  <si>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</si>
  <si>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</si>
  <si>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</si>
  <si>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</si>
  <si>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</si>
  <si>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</si>
  <si>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</si>
  <si>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</si>
  <si>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</si>
  <si>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</si>
  <si>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</si>
  <si>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</si>
  <si>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</si>
  <si>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</si>
  <si>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</si>
  <si>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</si>
  <si>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</si>
  <si>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</si>
  <si>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</si>
  <si>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</si>
  <si>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</si>
  <si>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</si>
  <si>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</si>
  <si>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</si>
  <si>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</si>
  <si>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</si>
  <si>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</si>
  <si>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</si>
  <si>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</si>
  <si>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</si>
  <si>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</si>
  <si>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</si>
  <si>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</si>
  <si>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</si>
  <si>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</si>
  <si>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</si>
  <si>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</si>
  <si>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</si>
  <si>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</si>
  <si>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</si>
  <si>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</si>
  <si>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</si>
  <si>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</si>
  <si>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</si>
  <si>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</si>
  <si>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</si>
  <si>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</si>
  <si>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</si>
  <si>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</si>
  <si>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</si>
  <si>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</si>
  <si>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</si>
  <si>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</si>
  <si>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</si>
  <si>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</si>
  <si>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</si>
  <si>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</si>
  <si>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</si>
  <si>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</si>
  <si>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</si>
  <si>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</si>
  <si>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</si>
  <si>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</si>
  <si>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</si>
  <si>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</si>
  <si>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</si>
  <si>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</si>
  <si>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</si>
  <si>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</si>
  <si>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</si>
  <si>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</si>
  <si>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</si>
  <si>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</si>
  <si>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</si>
  <si>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</si>
  <si>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</si>
  <si>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</si>
  <si>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</si>
  <si>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</si>
  <si>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</si>
  <si>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</si>
  <si>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</si>
  <si>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</si>
  <si>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</si>
  <si>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</si>
  <si>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</si>
  <si>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</si>
  <si>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</si>
  <si>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</si>
  <si>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</si>
  <si>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</si>
  <si>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</si>
  <si>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</si>
  <si>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</si>
  <si>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</si>
  <si>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</si>
  <si>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</si>
  <si>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</si>
  <si>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</si>
  <si>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</si>
  <si>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</si>
  <si>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</si>
  <si>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</si>
  <si>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</si>
  <si>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</si>
  <si>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</si>
  <si>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</si>
  <si>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</si>
  <si>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</si>
  <si>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</si>
  <si>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</si>
  <si>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</si>
  <si>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</si>
  <si>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</si>
  <si>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</si>
  <si>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</si>
  <si>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</si>
  <si>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</si>
  <si>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</si>
  <si>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</si>
  <si>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</si>
  <si>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</si>
  <si>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</si>
  <si>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</si>
  <si>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</si>
  <si>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</si>
  <si>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</si>
  <si>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</si>
  <si>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</si>
  <si>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</si>
  <si>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</si>
  <si>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</si>
  <si>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</si>
  <si>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</si>
  <si>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</si>
  <si>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</si>
  <si>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</si>
  <si>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</si>
  <si>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</si>
  <si>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</si>
  <si>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</si>
  <si>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</si>
  <si>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</si>
  <si>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</si>
  <si>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</si>
  <si>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</si>
  <si>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</si>
  <si>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</si>
  <si>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</si>
  <si>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</si>
  <si>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</si>
  <si>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</si>
  <si>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</si>
  <si>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</si>
  <si>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</si>
  <si>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</si>
  <si>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</si>
  <si>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</si>
  <si>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</si>
  <si>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</si>
  <si>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</si>
  <si>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</si>
  <si>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</si>
  <si>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</si>
  <si>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</si>
  <si>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</si>
  <si>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</si>
  <si>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</si>
  <si>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</si>
  <si>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</si>
  <si>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</si>
  <si>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</si>
  <si>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</si>
  <si>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</si>
  <si>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</si>
  <si>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</si>
  <si>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</si>
  <si>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</si>
  <si>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</si>
  <si>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</si>
  <si>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</si>
  <si>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</si>
  <si>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</si>
  <si>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</si>
  <si>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</si>
  <si>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</si>
  <si>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</si>
  <si>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</si>
  <si>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</si>
  <si>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</si>
  <si>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</si>
  <si>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</si>
  <si>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</si>
  <si>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</si>
  <si>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</si>
  <si>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</si>
  <si>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</si>
  <si>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</si>
  <si>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</si>
  <si>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</si>
  <si>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</si>
  <si>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</si>
  <si>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</si>
  <si>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</si>
  <si>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</si>
  <si>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</si>
  <si>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</si>
  <si>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</si>
  <si>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</si>
  <si>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</si>
  <si>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</si>
  <si>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</si>
  <si>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</si>
  <si>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</si>
  <si>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</si>
  <si>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</si>
  <si>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</si>
  <si>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</si>
  <si>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</si>
  <si>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</si>
  <si>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</si>
  <si>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</si>
  <si>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</si>
  <si>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</si>
  <si>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</si>
  <si>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</si>
  <si>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</si>
  <si>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</si>
  <si>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</si>
  <si>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</si>
  <si>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</si>
  <si>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</si>
  <si>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</si>
  <si>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</si>
  <si>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</si>
  <si>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</si>
  <si>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</si>
  <si>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</si>
  <si>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</si>
  <si>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</si>
  <si>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</si>
  <si>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</si>
  <si>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</si>
  <si>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</si>
  <si>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</si>
  <si>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</si>
  <si>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</si>
  <si>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</si>
  <si>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</si>
  <si>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</si>
  <si>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</si>
  <si>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</si>
  <si>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</si>
  <si>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</si>
  <si>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</si>
  <si>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</si>
  <si>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</si>
  <si>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</si>
  <si>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</si>
  <si>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</si>
  <si>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</si>
  <si>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</si>
  <si>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</si>
  <si>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</si>
  <si>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</si>
  <si>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</si>
  <si>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</si>
  <si>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</si>
  <si>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</si>
  <si>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</si>
  <si>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</si>
  <si>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</si>
  <si>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</si>
  <si>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</si>
  <si>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</si>
  <si>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</si>
  <si>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</si>
  <si>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</si>
  <si>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</si>
  <si>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</si>
  <si>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</si>
  <si>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</si>
  <si>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</si>
  <si>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</si>
  <si>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</si>
  <si>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</si>
  <si>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</si>
  <si>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</si>
  <si>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</si>
  <si>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</si>
  <si>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</si>
  <si>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</si>
  <si>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</si>
  <si>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</si>
  <si>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</si>
  <si>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</si>
  <si>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</si>
  <si>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</si>
  <si>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</si>
  <si>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</si>
  <si>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</si>
  <si>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</si>
  <si>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</si>
  <si>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</si>
  <si>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</si>
  <si>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</si>
  <si>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</si>
  <si>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</si>
  <si>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</si>
  <si>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</si>
  <si>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</si>
  <si>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</si>
  <si>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</si>
  <si>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</si>
  <si>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</si>
  <si>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</si>
  <si>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</si>
  <si>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</si>
  <si>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</si>
  <si>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</si>
  <si>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</si>
  <si>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</si>
  <si>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</si>
  <si>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</si>
  <si>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</si>
  <si>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</si>
  <si>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</si>
  <si>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</si>
  <si>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</si>
  <si>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</si>
  <si>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</si>
  <si>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</si>
  <si>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</si>
  <si>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</si>
  <si>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</si>
  <si>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</si>
  <si>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</si>
  <si>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</si>
  <si>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</si>
  <si>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</si>
  <si>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</si>
  <si>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</si>
  <si>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</si>
  <si>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</si>
  <si>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</si>
  <si>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</si>
  <si>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</si>
  <si>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</si>
  <si>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</si>
  <si>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</si>
  <si>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</si>
  <si>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</si>
  <si>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</si>
  <si>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</si>
  <si>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</si>
  <si>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</si>
  <si>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</si>
  <si>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</si>
  <si>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</si>
  <si>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</si>
  <si>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</si>
  <si>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</si>
  <si>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</si>
  <si>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</si>
  <si>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</si>
  <si>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</si>
  <si>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</si>
  <si>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</si>
  <si>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</si>
  <si>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</si>
  <si>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</si>
  <si>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</si>
  <si>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</si>
  <si>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</si>
  <si>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</si>
  <si>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</si>
  <si>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</si>
  <si>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</si>
  <si>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</si>
  <si>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</si>
  <si>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</si>
  <si>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</si>
  <si>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</si>
  <si>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</si>
  <si>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</si>
  <si>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</si>
  <si>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</si>
  <si>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</si>
  <si>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</si>
  <si>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</si>
  <si>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</si>
  <si>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</si>
  <si>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</si>
  <si>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</si>
  <si>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</si>
  <si>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</si>
  <si>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</si>
  <si>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</si>
  <si>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</si>
  <si>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</si>
  <si>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</si>
  <si>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</si>
  <si>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</si>
  <si>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</si>
  <si>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</si>
  <si>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</si>
  <si>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</si>
  <si>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</si>
  <si>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</si>
  <si>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</si>
  <si>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</si>
  <si>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</si>
  <si>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</si>
  <si>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</si>
  <si>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</si>
  <si>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</si>
  <si>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</si>
  <si>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</si>
  <si>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</si>
  <si>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</si>
  <si>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</si>
  <si>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</si>
  <si>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</si>
  <si>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</si>
  <si>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</si>
  <si>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</si>
  <si>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</si>
  <si>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</si>
  <si>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</si>
  <si>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</si>
  <si>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</si>
  <si>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</si>
  <si>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</si>
  <si>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</si>
  <si>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</si>
  <si>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</si>
  <si>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</si>
  <si>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</si>
  <si>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</si>
  <si>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</si>
  <si>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</si>
  <si>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</si>
  <si>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</si>
  <si>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</si>
  <si>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</si>
  <si>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</si>
  <si>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</si>
  <si>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</si>
  <si>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</si>
  <si>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</si>
  <si>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</si>
  <si>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</si>
  <si>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</si>
  <si>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</si>
  <si>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</si>
  <si>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</si>
  <si>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</si>
  <si>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</si>
  <si>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</si>
  <si>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</si>
  <si>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</si>
  <si>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</si>
  <si>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</si>
  <si>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</si>
  <si>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</si>
  <si>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</si>
  <si>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</si>
  <si>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</si>
  <si>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</si>
  <si>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</si>
  <si>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</si>
  <si>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</si>
  <si>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</si>
  <si>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</si>
  <si>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</si>
  <si>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</si>
  <si>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</si>
  <si>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</si>
  <si>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</si>
  <si>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</si>
  <si>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</si>
  <si>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</si>
  <si>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</si>
  <si>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</si>
  <si>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</si>
  <si>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</si>
  <si>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</si>
  <si>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</si>
  <si>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</si>
  <si>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</si>
  <si>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</si>
  <si>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</si>
  <si>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</si>
  <si>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</si>
  <si>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</si>
  <si>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</si>
  <si>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</si>
  <si>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</si>
  <si>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</si>
  <si>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</si>
  <si>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</si>
  <si>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</si>
  <si>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</si>
  <si>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</si>
  <si>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</si>
  <si>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</si>
  <si>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</si>
  <si>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</si>
  <si>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</si>
  <si>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</si>
  <si>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</si>
  <si>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</si>
  <si>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</si>
  <si>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</si>
  <si>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</si>
  <si>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</si>
  <si>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</si>
  <si>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</si>
  <si>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</si>
  <si>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</si>
  <si>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</si>
  <si>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</si>
  <si>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</si>
  <si>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</si>
  <si>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</si>
  <si>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</si>
  <si>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</si>
  <si>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</si>
  <si>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</si>
  <si>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</si>
  <si>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</si>
  <si>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</si>
  <si>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</si>
  <si>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</si>
  <si>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</si>
  <si>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</si>
  <si>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</si>
  <si>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</si>
  <si>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</si>
  <si>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</si>
  <si>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</si>
  <si>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</si>
  <si>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</si>
  <si>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</si>
  <si>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</si>
  <si>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</si>
  <si>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</si>
  <si>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</si>
  <si>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</si>
  <si>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</si>
  <si>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</si>
  <si>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</si>
  <si>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</si>
  <si>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</si>
  <si>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</si>
  <si>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</si>
  <si>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</si>
  <si>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</si>
  <si>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</si>
  <si>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</si>
  <si>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</si>
  <si>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</si>
  <si>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</si>
  <si>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</si>
  <si>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</si>
  <si>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</si>
  <si>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</si>
  <si>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</si>
  <si>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</si>
  <si>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</si>
  <si>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</si>
  <si>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</si>
  <si>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</si>
  <si>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</si>
  <si>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</si>
  <si>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</si>
  <si>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</si>
  <si>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</si>
  <si>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</si>
  <si>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</si>
  <si>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</si>
  <si>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</si>
  <si>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</si>
  <si>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</si>
  <si>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</si>
  <si>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</si>
  <si>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</si>
  <si>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</si>
  <si>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</si>
  <si>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</si>
  <si>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</si>
  <si>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</si>
  <si>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</si>
  <si>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</si>
  <si>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</si>
  <si>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</si>
  <si>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</si>
  <si>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</si>
  <si>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</si>
  <si>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</si>
  <si>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</si>
  <si>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</si>
  <si>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</si>
  <si>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</si>
  <si>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</si>
  <si>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</si>
  <si>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</si>
  <si>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</si>
  <si>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</si>
  <si>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</si>
  <si>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</si>
  <si>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</si>
  <si>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</si>
  <si>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</si>
  <si>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</si>
  <si>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</si>
  <si>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</si>
  <si>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</si>
  <si>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</si>
  <si>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</si>
  <si>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</si>
  <si>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</si>
  <si>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</si>
  <si>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</si>
  <si>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</si>
  <si>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</si>
  <si>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</si>
  <si>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</si>
  <si>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</si>
  <si>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</si>
  <si>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</si>
  <si>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</si>
  <si>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</si>
  <si>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</si>
  <si>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</si>
  <si>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</si>
  <si>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</si>
  <si>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</si>
  <si>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</si>
  <si>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</si>
  <si>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</si>
  <si>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</si>
  <si>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</si>
  <si>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</si>
  <si>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</si>
  <si>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</si>
  <si>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</si>
  <si>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</si>
  <si>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</si>
  <si>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</si>
  <si>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</si>
  <si>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</si>
  <si>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</si>
  <si>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</si>
  <si>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</si>
  <si>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</si>
  <si>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</si>
  <si>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</si>
  <si>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</si>
  <si>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</si>
  <si>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</si>
  <si>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</si>
  <si>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</si>
  <si>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</si>
  <si>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</si>
  <si>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</si>
  <si>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</si>
  <si>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</si>
  <si>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</si>
  <si>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</si>
  <si>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</si>
  <si>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</si>
  <si>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</si>
  <si>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</si>
  <si>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</si>
  <si>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</si>
  <si>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</si>
  <si>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</si>
  <si>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</si>
  <si>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</si>
  <si>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</si>
  <si>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</si>
  <si>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</si>
  <si>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</si>
  <si>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</si>
  <si>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</si>
  <si>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</si>
  <si>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</si>
  <si>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</si>
  <si>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</si>
  <si>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</si>
  <si>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</si>
  <si>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</si>
  <si>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</si>
  <si>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</si>
  <si>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</si>
  <si>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</si>
  <si>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</si>
  <si>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</si>
  <si>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</si>
  <si>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</si>
  <si>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</si>
  <si>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</si>
  <si>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</si>
  <si>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</si>
  <si>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</si>
  <si>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</si>
  <si>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</si>
  <si>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</si>
  <si>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</si>
  <si>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</si>
  <si>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</si>
  <si>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</si>
  <si>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</si>
  <si>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</si>
  <si>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</si>
  <si>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</si>
  <si>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</si>
  <si>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</si>
  <si>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</si>
  <si>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</si>
  <si>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</si>
  <si>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</si>
  <si>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</si>
  <si>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</si>
  <si>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</si>
  <si>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</si>
  <si>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</si>
  <si>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</si>
  <si>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</si>
  <si>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</si>
  <si>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</si>
  <si>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</si>
  <si>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</si>
  <si>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</si>
  <si>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</si>
  <si>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</si>
  <si>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</si>
  <si>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</si>
  <si>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</si>
  <si>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</si>
  <si>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</si>
  <si>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</si>
  <si>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</si>
  <si>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</si>
  <si>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</si>
  <si>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</si>
  <si>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</si>
  <si>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</si>
  <si>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</si>
  <si>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</si>
  <si>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</si>
  <si>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</si>
  <si>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</si>
  <si>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</si>
  <si>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</si>
  <si>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</si>
  <si>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</si>
  <si>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</si>
  <si>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</si>
  <si>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</si>
  <si>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</si>
  <si>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</si>
  <si>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</si>
  <si>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</si>
  <si>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</si>
  <si>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</si>
  <si>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</si>
  <si>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</si>
  <si>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</si>
  <si>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</si>
  <si>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</si>
  <si>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</si>
  <si>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</si>
  <si>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</si>
  <si>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</si>
  <si>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</si>
  <si>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</si>
  <si>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</si>
  <si>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</si>
  <si>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</si>
  <si>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</si>
  <si>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</si>
  <si>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</si>
  <si>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</si>
  <si>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</si>
  <si>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</si>
  <si>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</si>
  <si>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</si>
  <si>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</si>
  <si>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</si>
  <si>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</si>
  <si>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</si>
  <si>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</si>
  <si>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</si>
  <si>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</si>
  <si>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</si>
  <si>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</si>
  <si>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</si>
  <si>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</si>
  <si>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</si>
  <si>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</si>
  <si>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</si>
  <si>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</si>
  <si>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</si>
  <si>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</si>
  <si>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</si>
  <si>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</si>
  <si>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</si>
  <si>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</si>
  <si>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</si>
  <si>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</si>
  <si>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</si>
  <si>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</si>
  <si>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</si>
  <si>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</si>
  <si>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</si>
  <si>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</si>
  <si>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</si>
  <si>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</si>
  <si>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</si>
  <si>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</si>
  <si>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</si>
  <si>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</si>
  <si>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</si>
  <si>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</si>
  <si>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</si>
  <si>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</si>
  <si>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</si>
  <si>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</si>
  <si>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</si>
  <si>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</si>
  <si>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</si>
  <si>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</si>
  <si>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</si>
  <si>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</si>
  <si>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</si>
  <si>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</si>
  <si>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</si>
  <si>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</si>
  <si>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</si>
  <si>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</si>
  <si>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</si>
  <si>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</si>
  <si>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</si>
  <si>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</si>
  <si>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</si>
  <si>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</si>
  <si>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</si>
  <si>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</si>
  <si>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</si>
  <si>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</si>
  <si>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</si>
  <si>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</si>
  <si>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</si>
  <si>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</si>
  <si>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</si>
  <si>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</si>
  <si>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</si>
  <si>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</si>
  <si>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</si>
  <si>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</si>
  <si>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</si>
  <si>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</si>
  <si>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</si>
  <si>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</si>
  <si>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</si>
  <si>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</si>
  <si>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</si>
  <si>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</si>
  <si>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</si>
  <si>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</si>
  <si>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</si>
  <si>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</si>
  <si>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</si>
  <si>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</si>
  <si>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</si>
  <si>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</si>
  <si>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</si>
  <si>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</si>
  <si>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</si>
  <si>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</si>
  <si>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</si>
  <si>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</si>
  <si>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</si>
  <si>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</si>
  <si>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</si>
  <si>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</si>
  <si>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</si>
  <si>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</si>
  <si>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</si>
  <si>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</si>
  <si>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</si>
  <si>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</si>
  <si>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</si>
  <si>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</si>
  <si>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</si>
  <si>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</si>
  <si>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</si>
  <si>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</si>
  <si>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</si>
  <si>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</si>
  <si>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</si>
  <si>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</si>
  <si>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</si>
  <si>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</si>
  <si>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</si>
  <si>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</si>
  <si>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</si>
  <si>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</si>
  <si>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</si>
  <si>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</si>
  <si>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</si>
  <si>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</si>
  <si>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</si>
  <si>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</si>
  <si>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</si>
  <si>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</si>
  <si>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</si>
  <si>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</si>
  <si>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</si>
  <si>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</si>
  <si>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</si>
  <si>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</si>
  <si>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</si>
  <si>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</si>
  <si>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</si>
  <si>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</si>
  <si>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</si>
  <si>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</si>
  <si>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</si>
  <si>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</si>
  <si>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</si>
  <si>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</si>
  <si>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</si>
  <si>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</si>
  <si>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</si>
  <si>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</si>
  <si>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</si>
  <si>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</si>
  <si>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</si>
  <si>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</si>
  <si>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</si>
  <si>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</si>
  <si>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</si>
  <si>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</si>
  <si>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</si>
  <si>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</si>
  <si>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</si>
  <si>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</si>
  <si>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</si>
  <si>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</si>
  <si>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</si>
  <si>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</si>
  <si>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</si>
  <si>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</si>
  <si>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</si>
  <si>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</si>
  <si>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</si>
  <si>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</si>
  <si>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</si>
  <si>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</si>
  <si>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</si>
  <si>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</si>
  <si>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</si>
  <si>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</si>
  <si>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</si>
  <si>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</si>
  <si>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</si>
  <si>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</si>
  <si>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</si>
  <si>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</si>
  <si>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</si>
  <si>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</si>
  <si>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</si>
  <si>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</si>
  <si>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</si>
  <si>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</si>
  <si>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</si>
  <si>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</si>
  <si>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</si>
  <si>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</si>
  <si>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</si>
  <si>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</si>
  <si>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</si>
  <si>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</si>
  <si>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</si>
  <si>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</si>
  <si>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</si>
  <si>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</si>
  <si>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</si>
  <si>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</si>
  <si>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</si>
  <si>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</si>
  <si>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</si>
  <si>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</si>
  <si>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</si>
  <si>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</si>
  <si>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</si>
  <si>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</si>
  <si>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</si>
  <si>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</si>
  <si>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</si>
  <si>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</si>
  <si>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</si>
  <si>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</si>
  <si>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</si>
  <si>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</si>
  <si>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</si>
  <si>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</si>
  <si>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</si>
  <si>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</si>
  <si>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</si>
  <si>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</si>
  <si>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</si>
  <si>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</si>
  <si>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</si>
  <si>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</si>
  <si>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</si>
  <si>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</si>
  <si>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</si>
  <si>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</si>
  <si>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</si>
  <si>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</si>
  <si>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</si>
  <si>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</si>
  <si>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</si>
  <si>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</si>
  <si>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</si>
  <si>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</si>
  <si>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</si>
  <si>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</si>
  <si>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</si>
  <si>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</si>
  <si>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</si>
  <si>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</si>
  <si>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</si>
  <si>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</si>
  <si>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</si>
  <si>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</si>
  <si>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</si>
  <si>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</si>
  <si>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</si>
  <si>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</si>
  <si>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</si>
  <si>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</si>
  <si>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</si>
  <si>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</si>
  <si>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</si>
  <si>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</si>
  <si>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</si>
  <si>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</si>
  <si>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</si>
  <si>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</si>
  <si>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</si>
  <si>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</si>
  <si>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</si>
  <si>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</si>
  <si>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</si>
  <si>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</si>
  <si>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</si>
  <si>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</si>
  <si>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</si>
  <si>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</si>
  <si>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</si>
  <si>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</si>
  <si>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</si>
  <si>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</si>
  <si>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</si>
  <si>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</si>
  <si>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</si>
  <si>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</si>
  <si>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</si>
  <si>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</si>
  <si>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</si>
  <si>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</si>
  <si>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</si>
  <si>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</si>
  <si>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</si>
  <si>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</si>
  <si>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</si>
  <si>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</si>
  <si>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</si>
  <si>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</si>
  <si>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</si>
  <si>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</si>
  <si>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</si>
  <si>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</si>
  <si>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</si>
  <si>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</si>
  <si>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</si>
  <si>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</si>
  <si>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</si>
  <si>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</si>
  <si>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</si>
  <si>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</si>
  <si>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</si>
  <si>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</si>
  <si>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</si>
  <si>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</si>
  <si>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</si>
  <si>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</si>
  <si>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</si>
  <si>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</si>
  <si>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</si>
  <si>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</si>
  <si>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</si>
  <si>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</si>
  <si>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</si>
  <si>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</si>
  <si>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</si>
  <si>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</si>
  <si>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</si>
  <si>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</si>
  <si>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</si>
  <si>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</si>
  <si>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</si>
  <si>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</si>
  <si>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</si>
  <si>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</si>
  <si>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</si>
  <si>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</si>
  <si>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</si>
  <si>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</si>
  <si>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</si>
  <si>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</si>
  <si>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</si>
  <si>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</si>
  <si>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</si>
  <si>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</si>
  <si>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</si>
  <si>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</si>
  <si>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</si>
  <si>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</si>
  <si>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</si>
  <si>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</si>
  <si>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</si>
  <si>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</si>
  <si>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</si>
  <si>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</si>
  <si>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</si>
  <si>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</si>
  <si>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</si>
  <si>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</si>
  <si>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</si>
  <si>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</si>
  <si>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</si>
  <si>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</si>
  <si>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</si>
  <si>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</si>
  <si>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</si>
  <si>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</si>
  <si>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</si>
  <si>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</si>
  <si>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</si>
  <si>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</si>
  <si>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</si>
  <si>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</si>
  <si>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</si>
  <si>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</si>
  <si>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</si>
  <si>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</si>
  <si>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</si>
  <si>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</si>
  <si>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</si>
  <si>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</si>
  <si>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</si>
  <si>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</si>
  <si>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</si>
  <si>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</si>
  <si>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</si>
  <si>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</si>
  <si>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</si>
  <si>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</si>
  <si>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</si>
  <si>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</si>
  <si>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</si>
  <si>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</si>
  <si>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</si>
  <si>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</si>
  <si>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</si>
  <si>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</si>
  <si>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</si>
  <si>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</si>
  <si>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</si>
  <si>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</si>
  <si>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</si>
  <si>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</si>
  <si>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</si>
  <si>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</si>
  <si>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</si>
  <si>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</si>
  <si>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</si>
  <si>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</si>
  <si>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</si>
  <si>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</si>
  <si>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</si>
  <si>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</si>
  <si>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</si>
  <si>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</si>
  <si>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</si>
  <si>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</si>
  <si>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</si>
  <si>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</si>
  <si>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</si>
  <si>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</si>
  <si>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</si>
  <si>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</si>
  <si>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</si>
  <si>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</si>
  <si>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</si>
  <si>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</si>
  <si>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</si>
  <si>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</si>
  <si>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</si>
  <si>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</si>
  <si>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</si>
  <si>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</si>
  <si>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</si>
  <si>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</si>
  <si>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</si>
  <si>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</si>
  <si>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</si>
  <si>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</si>
  <si>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</si>
  <si>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</si>
  <si>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</si>
  <si>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</si>
  <si>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</si>
  <si>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</si>
  <si>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</si>
  <si>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</si>
  <si>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</si>
  <si>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</si>
  <si>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</si>
  <si>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</si>
  <si>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</si>
  <si>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</si>
  <si>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</si>
  <si>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</si>
  <si>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</si>
  <si>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</si>
  <si>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</si>
  <si>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</si>
  <si>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</si>
  <si>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</si>
  <si>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</si>
  <si>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</si>
  <si>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</si>
  <si>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</si>
  <si>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</si>
  <si>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</si>
  <si>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</si>
  <si>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</si>
  <si>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</si>
  <si>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</si>
  <si>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</si>
  <si>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</si>
  <si>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</si>
  <si>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</si>
  <si>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</si>
  <si>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</si>
  <si>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</si>
  <si>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</si>
  <si>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</si>
  <si>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</si>
  <si>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</si>
  <si>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</si>
  <si>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</si>
  <si>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</si>
  <si>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</si>
  <si>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</si>
  <si>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</si>
  <si>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</si>
  <si>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</si>
  <si>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</si>
  <si>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</si>
  <si>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</si>
  <si>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</si>
  <si>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</si>
  <si>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</si>
  <si>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</si>
  <si>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</si>
  <si>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</si>
  <si>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</si>
  <si>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</si>
  <si>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</si>
  <si>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</si>
  <si>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</si>
  <si>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</si>
  <si>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</si>
  <si>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</si>
  <si>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</si>
  <si>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</si>
  <si>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</si>
  <si>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</si>
  <si>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</si>
  <si>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</si>
  <si>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</si>
  <si>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</si>
  <si>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</si>
  <si>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</si>
  <si>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</si>
  <si>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</si>
  <si>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</si>
  <si>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</si>
  <si>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</si>
  <si>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</si>
  <si>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</si>
  <si>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</si>
  <si>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</si>
  <si>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</si>
  <si>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</si>
  <si>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</si>
  <si>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</si>
  <si>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</si>
  <si>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</si>
  <si>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</si>
  <si>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</si>
  <si>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</si>
  <si>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</si>
  <si>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</si>
  <si>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</si>
  <si>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</si>
  <si>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</si>
  <si>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</si>
  <si>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</si>
  <si>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</si>
  <si>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</si>
  <si>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</si>
  <si>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</si>
  <si>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</si>
  <si>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</si>
  <si>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</si>
  <si>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</si>
  <si>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</si>
  <si>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</si>
  <si>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</si>
  <si>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</si>
  <si>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</si>
  <si>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</si>
  <si>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</si>
  <si>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</si>
  <si>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</si>
  <si>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</si>
  <si>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</si>
  <si>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</si>
  <si>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</si>
  <si>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</si>
  <si>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</si>
  <si>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</si>
  <si>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</si>
  <si>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</si>
  <si>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</si>
  <si>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</si>
  <si>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</si>
  <si>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</si>
  <si>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</si>
  <si>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</si>
  <si>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</si>
  <si>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</si>
  <si>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</si>
  <si>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</si>
  <si>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</si>
  <si>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</si>
  <si>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</si>
  <si>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</si>
  <si>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</si>
  <si>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</si>
  <si>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</si>
  <si>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</si>
  <si>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</si>
  <si>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</si>
  <si>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</si>
  <si>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</si>
  <si>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</si>
  <si>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</si>
  <si>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</si>
  <si>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</si>
  <si>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</si>
  <si>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</si>
  <si>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</si>
  <si>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</si>
  <si>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</si>
  <si>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</si>
  <si>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</si>
  <si>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</si>
  <si>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</si>
  <si>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</si>
  <si>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</si>
  <si>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</si>
  <si>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</si>
  <si>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</si>
  <si>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</si>
  <si>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</si>
  <si>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</si>
  <si>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</si>
  <si>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</si>
  <si>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</si>
  <si>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</si>
  <si>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</si>
  <si>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</si>
  <si>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</si>
  <si>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</si>
  <si>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</si>
  <si>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</si>
  <si>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</si>
  <si>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</si>
  <si>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</si>
  <si>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</si>
  <si>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</si>
  <si>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</si>
  <si>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</si>
  <si>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</si>
  <si>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</si>
  <si>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</si>
  <si>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</si>
  <si>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</si>
  <si>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</si>
  <si>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</si>
  <si>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</si>
  <si>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</si>
  <si>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</si>
  <si>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</si>
  <si>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</si>
  <si>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</si>
  <si>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</si>
  <si>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</si>
  <si>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</si>
  <si>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</si>
  <si>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</si>
  <si>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</si>
  <si>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</si>
  <si>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</si>
  <si>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</si>
  <si>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</si>
  <si>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</si>
  <si>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</si>
  <si>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</si>
  <si>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</si>
  <si>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</si>
  <si>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</si>
  <si>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</si>
  <si>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</si>
  <si>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</si>
  <si>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</si>
  <si>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</si>
  <si>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</si>
  <si>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</si>
  <si>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</si>
  <si>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</si>
  <si>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</si>
  <si>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</si>
  <si>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</si>
  <si>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</si>
  <si>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</si>
  <si>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</si>
  <si>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</si>
  <si>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</si>
  <si>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</si>
  <si>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</si>
  <si>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</si>
  <si>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</si>
  <si>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</si>
  <si>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</si>
  <si>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</si>
  <si>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</si>
  <si>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</si>
  <si>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</si>
  <si>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</si>
  <si>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</si>
  <si>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</si>
  <si>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</si>
  <si>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</si>
  <si>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</si>
  <si>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</si>
  <si>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</si>
  <si>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</si>
  <si>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</si>
  <si>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</si>
  <si>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</si>
  <si>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</si>
  <si>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</si>
  <si>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</si>
  <si>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</si>
  <si>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</si>
  <si>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</si>
  <si>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</si>
  <si>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</si>
  <si>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</si>
  <si>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</si>
  <si>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</si>
  <si>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</si>
  <si>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</si>
  <si>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</si>
  <si>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</si>
  <si>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</si>
  <si>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</si>
  <si>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</si>
  <si>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</si>
  <si>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</si>
  <si>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</si>
  <si>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</si>
  <si>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</si>
  <si>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</si>
  <si>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</si>
  <si>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</si>
  <si>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</si>
  <si>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</si>
  <si>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</si>
  <si>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</si>
  <si>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</si>
  <si>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</si>
  <si>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</si>
  <si>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</si>
  <si>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</si>
  <si>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</si>
  <si>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</si>
  <si>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</si>
  <si>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</si>
  <si>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</si>
  <si>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</si>
  <si>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</si>
  <si>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</si>
  <si>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</si>
  <si>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</si>
  <si>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</si>
  <si>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</si>
  <si>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</si>
  <si>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</si>
  <si>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</si>
  <si>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</si>
  <si>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</si>
  <si>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</si>
  <si>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</si>
  <si>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</si>
  <si>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</si>
  <si>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</si>
  <si>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</si>
  <si>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</si>
  <si>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</si>
  <si>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</si>
  <si>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</si>
  <si>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</si>
  <si>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</si>
  <si>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</si>
  <si>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</si>
  <si>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</si>
  <si>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</si>
  <si>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</si>
  <si>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</si>
  <si>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</si>
  <si>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</si>
  <si>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</si>
  <si>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</si>
  <si>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</si>
  <si>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</si>
  <si>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</si>
  <si>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</si>
  <si>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</si>
  <si>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</si>
  <si>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</si>
  <si>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</si>
  <si>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</si>
  <si>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</si>
  <si>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</si>
  <si>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</si>
  <si>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</si>
  <si>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</si>
  <si>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</si>
  <si>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</si>
  <si>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</si>
  <si>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</si>
  <si>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</si>
  <si>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</si>
  <si>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</si>
  <si>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</si>
  <si>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</si>
  <si>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</si>
  <si>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</si>
  <si>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</si>
  <si>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</si>
  <si>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</si>
  <si>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</si>
  <si>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</si>
  <si>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</si>
  <si>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</si>
  <si>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</si>
  <si>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</si>
  <si>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</si>
  <si>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</si>
  <si>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</si>
  <si>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</si>
  <si>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</si>
  <si>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</si>
  <si>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</si>
  <si>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</si>
  <si>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</si>
  <si>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</si>
  <si>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</si>
  <si>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</si>
  <si>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</si>
  <si>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</si>
  <si>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</si>
  <si>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</si>
  <si>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</si>
  <si>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</si>
  <si>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</si>
  <si>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</si>
  <si>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</si>
  <si>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</si>
  <si>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</si>
  <si>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</si>
  <si>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</si>
  <si>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</si>
  <si>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</si>
  <si>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</si>
  <si>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</si>
  <si>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</si>
  <si>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</si>
  <si>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</si>
  <si>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</si>
  <si>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</si>
  <si>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</si>
  <si>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</si>
  <si>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</si>
  <si>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</si>
  <si>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</si>
  <si>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</si>
  <si>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</si>
  <si>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</si>
  <si>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</si>
  <si>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</si>
  <si>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</si>
  <si>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</si>
  <si>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</si>
  <si>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</si>
  <si>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</si>
  <si>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</si>
  <si>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</si>
  <si>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</si>
  <si>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</si>
  <si>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</si>
  <si>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</si>
  <si>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</si>
  <si>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</si>
  <si>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</si>
  <si>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</si>
  <si>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</si>
  <si>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</si>
  <si>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</si>
  <si>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</si>
  <si>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</si>
  <si>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</si>
  <si>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</si>
  <si>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</si>
  <si>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</si>
  <si>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</si>
  <si>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</si>
  <si>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</si>
  <si>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</si>
  <si>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</si>
  <si>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</si>
  <si>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</si>
  <si>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</si>
  <si>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</si>
  <si>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</si>
  <si>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</si>
  <si>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</si>
  <si>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</si>
  <si>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</si>
  <si>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</si>
  <si>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</si>
  <si>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</si>
  <si>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</si>
  <si>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</si>
  <si>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</si>
  <si>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</si>
  <si>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</si>
  <si>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</si>
  <si>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</si>
  <si>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</si>
  <si>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</si>
  <si>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</si>
  <si>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</si>
  <si>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</si>
  <si>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</si>
  <si>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</si>
  <si>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</si>
  <si>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</si>
  <si>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</si>
  <si>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</si>
  <si>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</si>
  <si>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</si>
  <si>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</si>
  <si>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</si>
  <si>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</si>
  <si>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</si>
  <si>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</si>
  <si>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</si>
  <si>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</si>
  <si>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</si>
  <si>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</si>
  <si>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</si>
  <si>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</si>
  <si>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</si>
  <si>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</si>
  <si>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</si>
  <si>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</si>
  <si>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</si>
  <si>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</si>
  <si>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</si>
  <si>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</si>
  <si>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</si>
  <si>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</si>
  <si>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</si>
  <si>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</si>
  <si>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</si>
  <si>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</si>
  <si>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</si>
  <si>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</si>
  <si>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</si>
  <si>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</si>
  <si>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</si>
  <si>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</si>
  <si>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</si>
  <si>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</si>
  <si>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</si>
  <si>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</si>
  <si>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</si>
  <si>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</si>
  <si>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</si>
  <si>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</si>
  <si>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</si>
  <si>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</si>
  <si>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</si>
  <si>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</si>
  <si>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</si>
  <si>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</si>
  <si>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</si>
  <si>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</si>
  <si>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</si>
  <si>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</si>
  <si>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</si>
  <si>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</si>
  <si>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</si>
  <si>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</si>
  <si>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</si>
  <si>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</si>
  <si>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</si>
  <si>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</si>
  <si>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</si>
  <si>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</si>
  <si>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</si>
  <si>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</si>
  <si>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</si>
  <si>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</si>
  <si>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</si>
  <si>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</si>
  <si>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</si>
  <si>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</si>
  <si>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</si>
  <si>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</si>
  <si>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</si>
  <si>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</si>
  <si>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</si>
  <si>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</si>
  <si>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</si>
  <si>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</si>
  <si>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</si>
  <si>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</si>
  <si>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</si>
  <si>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</si>
  <si>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</si>
  <si>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</si>
  <si>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</si>
  <si>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</si>
  <si>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</si>
  <si>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</si>
  <si>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</si>
  <si>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</si>
  <si>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</si>
  <si>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</si>
  <si>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</si>
  <si>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</si>
  <si>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</si>
  <si>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</si>
  <si>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</si>
  <si>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</si>
  <si>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</si>
  <si>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</si>
  <si>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</si>
  <si>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</si>
  <si>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</si>
  <si>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</si>
  <si>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</si>
  <si>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</si>
  <si>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</si>
  <si>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</si>
  <si>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</si>
  <si>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</si>
  <si>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</si>
  <si>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</si>
  <si>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</si>
  <si>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</si>
  <si>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</si>
  <si>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</si>
  <si>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</si>
  <si>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</si>
  <si>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</si>
  <si>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</si>
  <si>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</si>
  <si>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</si>
  <si>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</si>
  <si>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</si>
  <si>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</si>
  <si>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</si>
  <si>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</si>
  <si>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</si>
  <si>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</si>
  <si>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</si>
  <si>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</si>
  <si>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</si>
  <si>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</si>
  <si>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</si>
  <si>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</si>
  <si>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</si>
  <si>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</si>
  <si>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</si>
  <si>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</si>
  <si>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</si>
  <si>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</si>
  <si>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</si>
  <si>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</si>
  <si>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</si>
  <si>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</si>
  <si>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</si>
  <si>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</si>
  <si>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</si>
  <si>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</si>
  <si>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</si>
  <si>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</si>
  <si>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</si>
  <si>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</si>
  <si>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</si>
  <si>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</si>
  <si>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</si>
  <si>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</si>
  <si>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</si>
  <si>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</si>
  <si>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</si>
  <si>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</si>
  <si>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</si>
  <si>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</si>
  <si>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</si>
  <si>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</si>
  <si>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</si>
  <si>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</si>
  <si>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</si>
  <si>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</si>
  <si>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</si>
  <si>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</si>
  <si>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</si>
  <si>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</si>
  <si>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</si>
  <si>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</si>
  <si>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</si>
  <si>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</si>
  <si>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</si>
  <si>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</si>
  <si>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</si>
  <si>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</si>
  <si>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</si>
  <si>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</si>
  <si>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</si>
  <si>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</si>
  <si>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</si>
  <si>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</si>
  <si>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</si>
  <si>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</si>
  <si>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</si>
  <si>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</si>
  <si>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</si>
  <si>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</si>
  <si>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</si>
  <si>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</si>
  <si>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</si>
  <si>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</si>
  <si>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</si>
  <si>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</si>
  <si>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</si>
  <si>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</si>
  <si>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</si>
  <si>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</si>
  <si>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</si>
  <si>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</si>
  <si>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</si>
  <si>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</si>
  <si>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</si>
  <si>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</si>
  <si>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</si>
  <si>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</si>
  <si>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</si>
  <si>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</si>
  <si>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</si>
  <si>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</si>
  <si>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</si>
  <si>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</si>
  <si>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</si>
  <si>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</si>
  <si>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</si>
  <si>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</si>
  <si>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</si>
  <si>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</si>
  <si>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</si>
  <si>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</si>
  <si>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</si>
  <si>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</si>
  <si>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</si>
  <si>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</si>
  <si>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</si>
  <si>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</si>
  <si>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</si>
  <si>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</si>
  <si>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</si>
  <si>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</si>
  <si>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</si>
  <si>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</si>
  <si>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</si>
  <si>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</si>
  <si>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</si>
  <si>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</si>
  <si>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</si>
  <si>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</si>
  <si>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</si>
  <si>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</si>
  <si>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</si>
  <si>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</si>
  <si>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</si>
  <si>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</si>
  <si>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</si>
  <si>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</si>
  <si>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</si>
  <si>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</si>
  <si>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</si>
  <si>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</si>
  <si>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</si>
  <si>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</si>
  <si>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</si>
  <si>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</si>
  <si>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</si>
  <si>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</si>
  <si>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</si>
  <si>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</si>
  <si>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</si>
  <si>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</si>
  <si>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</si>
  <si>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</si>
  <si>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</si>
  <si>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</si>
  <si>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</si>
  <si>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</si>
  <si>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</si>
  <si>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</si>
  <si>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</si>
  <si>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</si>
  <si>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</si>
  <si>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</si>
  <si>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</si>
  <si>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</si>
  <si>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</si>
  <si>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</si>
  <si>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</si>
  <si>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</si>
  <si>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</si>
  <si>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</si>
  <si>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</si>
  <si>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</si>
  <si>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</si>
  <si>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</si>
  <si>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</si>
  <si>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</si>
  <si>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</si>
  <si>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</si>
  <si>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</si>
  <si>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</si>
  <si>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</si>
  <si>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</si>
  <si>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</si>
  <si>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</si>
  <si>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</si>
  <si>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</si>
  <si>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</si>
  <si>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</si>
  <si>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</si>
  <si>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</si>
  <si>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</si>
  <si>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</si>
  <si>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</si>
  <si>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</si>
  <si>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</si>
  <si>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</si>
  <si>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</si>
  <si>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</si>
  <si>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</si>
  <si>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</si>
  <si>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</si>
  <si>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</si>
  <si>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</si>
  <si>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</si>
  <si>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</si>
  <si>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</si>
  <si>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</si>
  <si>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</si>
  <si>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</si>
  <si>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</si>
  <si>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</si>
  <si>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</si>
  <si>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</si>
  <si>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</si>
  <si>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</si>
  <si>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</si>
  <si>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</si>
  <si>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</si>
  <si>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</si>
  <si>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</si>
  <si>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</si>
  <si>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</si>
  <si>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</si>
  <si>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</si>
  <si>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</si>
  <si>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</si>
  <si>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</si>
  <si>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</si>
  <si>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</si>
  <si>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</si>
  <si>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</si>
  <si>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</si>
  <si>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</si>
  <si>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</si>
  <si>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</si>
  <si>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</si>
  <si>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</si>
  <si>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</si>
  <si>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</si>
  <si>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</si>
  <si>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</si>
  <si>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</si>
  <si>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</si>
  <si>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</si>
  <si>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</si>
  <si>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</si>
  <si>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</si>
  <si>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</si>
  <si>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</si>
  <si>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</si>
  <si>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</si>
  <si>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</si>
  <si>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</si>
  <si>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</si>
  <si>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</si>
  <si>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</si>
  <si>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</si>
  <si>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</si>
  <si>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</si>
  <si>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</si>
  <si>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</si>
  <si>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</si>
  <si>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</si>
  <si>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</si>
  <si>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</si>
  <si>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</si>
  <si>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</si>
  <si>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</si>
  <si>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</si>
  <si>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</si>
  <si>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</si>
  <si>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</si>
  <si>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</si>
  <si>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</si>
  <si>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</si>
  <si>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</si>
  <si>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</si>
  <si>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</si>
  <si>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</si>
  <si>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</si>
  <si>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</si>
  <si>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</si>
  <si>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</si>
  <si>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</si>
  <si>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</si>
  <si>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</si>
  <si>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</si>
  <si>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</si>
  <si>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</si>
  <si>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</si>
  <si>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</si>
  <si>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</si>
  <si>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</si>
  <si>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</si>
  <si>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</si>
  <si>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</si>
  <si>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</si>
  <si>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</si>
  <si>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</si>
  <si>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</si>
  <si>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</si>
  <si>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</si>
  <si>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</si>
  <si>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</si>
  <si>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</si>
  <si>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</si>
  <si>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</si>
  <si>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</si>
  <si>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</si>
  <si>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</si>
  <si>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</si>
  <si>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</si>
  <si>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</si>
  <si>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</si>
  <si>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</si>
  <si>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</si>
  <si>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</si>
  <si>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</si>
  <si>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</si>
  <si>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</si>
  <si>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</si>
  <si>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</si>
  <si>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</si>
  <si>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</si>
  <si>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</si>
  <si>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</si>
  <si>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</si>
  <si>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</si>
  <si>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</si>
  <si>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</si>
  <si>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</si>
  <si>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</si>
  <si>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</si>
  <si>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</si>
  <si>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</si>
  <si>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</si>
  <si>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</si>
  <si>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</si>
  <si>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</si>
  <si>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</si>
  <si>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</si>
  <si>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</si>
  <si>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</si>
  <si>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</si>
  <si>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</si>
  <si>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</si>
  <si>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</si>
  <si>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</si>
  <si>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</si>
  <si>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</si>
  <si>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</si>
  <si>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</si>
  <si>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</si>
  <si>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</si>
  <si>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</si>
  <si>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</si>
  <si>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</si>
  <si>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</si>
  <si>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</si>
  <si>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</si>
  <si>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</si>
  <si>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</si>
  <si>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</si>
  <si>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</si>
  <si>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</si>
  <si>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</si>
  <si>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</si>
  <si>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</si>
  <si>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</si>
  <si>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</si>
  <si>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</si>
  <si>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</si>
  <si>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</si>
  <si>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</si>
  <si>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</si>
  <si>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</si>
  <si>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</si>
  <si>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</si>
  <si>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</si>
  <si>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</si>
  <si>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</si>
  <si>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</si>
  <si>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</si>
  <si>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</si>
  <si>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</si>
  <si>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</si>
  <si>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</si>
  <si>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</si>
  <si>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</si>
  <si>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</si>
  <si>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</si>
  <si>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</si>
  <si>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</si>
  <si>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</si>
  <si>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</si>
  <si>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</si>
  <si>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</si>
  <si>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</si>
  <si>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</si>
  <si>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</si>
  <si>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</si>
  <si>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</si>
  <si>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</si>
  <si>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</si>
  <si>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</si>
  <si>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</si>
  <si>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</si>
  <si>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</si>
  <si>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</si>
  <si>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</si>
  <si>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</si>
  <si>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</si>
  <si>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</si>
  <si>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</si>
  <si>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</si>
  <si>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</si>
  <si>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</si>
  <si>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</si>
  <si>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</si>
  <si>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</si>
  <si>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</si>
  <si>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</si>
  <si>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</si>
  <si>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</si>
  <si>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</si>
  <si>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</si>
  <si>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</si>
  <si>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</si>
  <si>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</si>
  <si>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</si>
  <si>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</si>
  <si>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</si>
  <si>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</si>
  <si>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</si>
  <si>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</si>
  <si>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</si>
  <si>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</si>
  <si>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</si>
  <si>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</si>
  <si>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</si>
  <si>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</si>
  <si>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</si>
  <si>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</si>
  <si>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</si>
  <si>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</si>
  <si>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</si>
  <si>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</si>
  <si>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</si>
  <si>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</si>
  <si>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</si>
  <si>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</si>
  <si>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</si>
  <si>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</si>
  <si>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</si>
  <si>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</si>
  <si>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</si>
  <si>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</si>
  <si>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</si>
  <si>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</si>
  <si>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</si>
  <si>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</si>
  <si>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</si>
  <si>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</si>
  <si>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</si>
  <si>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</si>
  <si>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</si>
  <si>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</si>
  <si>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</si>
  <si>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</si>
  <si>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</si>
  <si>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</si>
  <si>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</si>
  <si>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</si>
  <si>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</si>
  <si>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</si>
  <si>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</si>
  <si>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</si>
  <si>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</si>
  <si>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</si>
  <si>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</si>
  <si>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</si>
  <si>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</si>
  <si>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</si>
  <si>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</si>
  <si>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</si>
  <si>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</si>
  <si>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</si>
  <si>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</si>
  <si>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</si>
  <si>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</si>
  <si>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</si>
  <si>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</si>
  <si>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</si>
  <si>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</si>
  <si>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</si>
  <si>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</si>
  <si>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</si>
  <si>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</si>
  <si>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</si>
  <si>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</si>
  <si>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</si>
  <si>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</si>
  <si>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</si>
  <si>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</si>
  <si>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</si>
  <si>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</si>
  <si>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</si>
  <si>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</si>
  <si>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</si>
  <si>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</si>
  <si>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</si>
  <si>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</si>
  <si>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</si>
  <si>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</si>
  <si>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</si>
  <si>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</si>
  <si>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</si>
  <si>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</si>
  <si>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</si>
  <si>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</si>
  <si>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</si>
  <si>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</si>
  <si>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</si>
  <si>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</si>
  <si>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</si>
  <si>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</si>
  <si>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</si>
  <si>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</si>
  <si>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</si>
  <si>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</si>
  <si>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</si>
  <si>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</si>
  <si>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</si>
  <si>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</si>
  <si>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</si>
  <si>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</si>
  <si>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</si>
  <si>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</si>
  <si>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</si>
  <si>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</si>
  <si>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</si>
  <si>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</si>
  <si>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</si>
  <si>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</si>
  <si>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</si>
  <si>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</si>
  <si>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</si>
  <si>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</si>
  <si>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</si>
  <si>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</si>
  <si>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</si>
  <si>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</si>
  <si>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</si>
  <si>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</si>
  <si>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</si>
  <si>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</si>
  <si>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</si>
  <si>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</si>
  <si>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</si>
  <si>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</si>
  <si>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</si>
  <si>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</si>
  <si>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</si>
  <si>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</si>
  <si>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</si>
  <si>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</si>
  <si>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</si>
  <si>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</si>
  <si>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</si>
  <si>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</si>
  <si>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</si>
  <si>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</si>
  <si>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</si>
  <si>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</si>
  <si>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</si>
  <si>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</si>
  <si>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</si>
  <si>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</si>
  <si>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</si>
  <si>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</si>
  <si>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</si>
  <si>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</si>
  <si>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</si>
  <si>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</si>
  <si>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</si>
  <si>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</si>
  <si>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</si>
  <si>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</si>
  <si>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</si>
  <si>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</si>
  <si>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</si>
  <si>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</si>
  <si>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</si>
  <si>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</si>
  <si>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</si>
  <si>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</si>
  <si>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</si>
  <si>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</si>
  <si>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</si>
  <si>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</si>
  <si>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</si>
  <si>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</si>
  <si>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</si>
  <si>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</si>
  <si>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</si>
  <si>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</si>
  <si>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</si>
  <si>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</si>
  <si>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</si>
  <si>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</si>
  <si>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</si>
  <si>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</si>
  <si>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</si>
  <si>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</si>
  <si>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</si>
  <si>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</si>
  <si>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</si>
  <si>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</si>
  <si>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</si>
  <si>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</si>
  <si>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</si>
  <si>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</si>
  <si>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</si>
  <si>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</si>
  <si>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</si>
  <si>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</si>
  <si>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</si>
  <si>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</si>
  <si>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</si>
  <si>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</si>
  <si>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</si>
  <si>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</si>
  <si>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</si>
  <si>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</si>
  <si>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</si>
  <si>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</si>
  <si>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</si>
  <si>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</si>
  <si>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</si>
  <si>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</si>
  <si>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</si>
  <si>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</si>
  <si>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</si>
  <si>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</si>
  <si>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</si>
  <si>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</si>
  <si>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</si>
  <si>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</si>
  <si>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</si>
  <si>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</si>
  <si>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</si>
  <si>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</si>
  <si>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</si>
  <si>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</si>
  <si>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</si>
  <si>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</si>
  <si>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</si>
  <si>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</si>
  <si>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</si>
  <si>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</si>
  <si>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</si>
  <si>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</si>
  <si>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</si>
  <si>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</si>
  <si>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</si>
  <si>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</si>
  <si>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</si>
  <si>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</si>
  <si>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</si>
  <si>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</si>
  <si>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</si>
  <si>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</si>
  <si>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</si>
  <si>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</si>
  <si>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</si>
  <si>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</si>
  <si>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</si>
  <si>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</si>
  <si>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</si>
  <si>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</si>
  <si>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</si>
  <si>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</si>
  <si>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</si>
  <si>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</si>
  <si>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</si>
  <si>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</si>
  <si>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</si>
  <si>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</si>
  <si>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</si>
  <si>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</si>
  <si>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</si>
  <si>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</si>
  <si>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</si>
  <si>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</si>
  <si>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</si>
  <si>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</si>
  <si>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</si>
  <si>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</si>
  <si>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</si>
  <si>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</si>
  <si>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</si>
  <si>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</si>
  <si>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</si>
  <si>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</si>
  <si>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</si>
  <si>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</si>
  <si>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</si>
  <si>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</si>
  <si>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</si>
  <si>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</si>
  <si>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</si>
  <si>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</si>
  <si>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</si>
  <si>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</si>
  <si>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</si>
  <si>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</si>
  <si>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</si>
  <si>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</si>
  <si>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</si>
  <si>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</si>
  <si>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</si>
  <si>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</si>
  <si>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</si>
  <si>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</si>
  <si>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</si>
  <si>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</si>
  <si>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</si>
  <si>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</si>
  <si>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</si>
  <si>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</si>
  <si>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</si>
  <si>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</si>
  <si>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</si>
  <si>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</si>
  <si>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</si>
  <si>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</si>
  <si>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</si>
  <si>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</si>
  <si>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</si>
  <si>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</si>
  <si>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</si>
  <si>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</si>
  <si>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</si>
  <si>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</si>
  <si>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</si>
  <si>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</si>
  <si>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</si>
  <si>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</si>
  <si>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</si>
  <si>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</si>
  <si>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</si>
  <si>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</si>
  <si>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</si>
  <si>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</si>
  <si>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</si>
  <si>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</si>
  <si>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</si>
  <si>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</si>
  <si>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</si>
  <si>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</si>
  <si>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</si>
  <si>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</si>
  <si>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</si>
  <si>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</si>
  <si>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</si>
  <si>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</si>
  <si>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</si>
  <si>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</si>
  <si>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</si>
  <si>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</si>
  <si>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</si>
  <si>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</si>
  <si>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</si>
  <si>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</si>
  <si>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</si>
  <si>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</si>
  <si>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</si>
  <si>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</si>
  <si>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</si>
  <si>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</si>
  <si>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</si>
  <si>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</si>
  <si>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</si>
  <si>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</si>
  <si>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</si>
  <si>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</si>
  <si>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</si>
  <si>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</si>
  <si>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</si>
  <si>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</si>
  <si>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</si>
  <si>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</si>
  <si>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</si>
  <si>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</si>
  <si>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</si>
  <si>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</si>
  <si>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</si>
  <si>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</si>
  <si>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</si>
  <si>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</si>
  <si>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</si>
  <si>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</si>
  <si>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</si>
  <si>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</si>
  <si>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</si>
  <si>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</si>
  <si>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</si>
  <si>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</si>
  <si>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</si>
  <si>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</si>
  <si>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</si>
  <si>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</si>
  <si>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</si>
  <si>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</si>
  <si>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</si>
  <si>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</si>
  <si>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</si>
  <si>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</si>
  <si>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</si>
  <si>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</si>
  <si>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</si>
  <si>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</si>
  <si>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</si>
  <si>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</si>
  <si>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</si>
  <si>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</si>
  <si>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</si>
  <si>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</si>
  <si>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</si>
  <si>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</si>
  <si>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</si>
  <si>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</si>
  <si>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</si>
  <si>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</si>
  <si>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</si>
  <si>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</si>
  <si>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</si>
  <si>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</si>
  <si>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</si>
  <si>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</si>
  <si>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</si>
  <si>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</si>
  <si>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</si>
  <si>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</si>
  <si>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</si>
  <si>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</si>
  <si>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</si>
  <si>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</si>
  <si>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</si>
  <si>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</si>
  <si>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</si>
  <si>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</si>
  <si>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</si>
  <si>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</si>
  <si>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</si>
  <si>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</si>
  <si>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</si>
  <si>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</si>
  <si>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</si>
  <si>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</si>
  <si>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</si>
  <si>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</si>
  <si>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</si>
  <si>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</si>
  <si>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</si>
  <si>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</si>
  <si>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</si>
  <si>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</si>
  <si>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</si>
  <si>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</si>
  <si>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</si>
  <si>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</si>
  <si>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</si>
  <si>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</si>
  <si>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</si>
  <si>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</si>
  <si>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</si>
  <si>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</si>
  <si>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</si>
  <si>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</si>
  <si>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</si>
  <si>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</si>
  <si>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</si>
  <si>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</si>
  <si>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</si>
  <si>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</si>
  <si>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</si>
  <si>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</si>
  <si>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</si>
  <si>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</si>
  <si>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</si>
  <si>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</si>
  <si>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</si>
  <si>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</si>
  <si>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</si>
  <si>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</si>
  <si>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</si>
  <si>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</si>
  <si>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</si>
  <si>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</si>
  <si>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</si>
  <si>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</si>
  <si>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</si>
  <si>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</si>
  <si>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</si>
  <si>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</si>
  <si>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</si>
  <si>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</si>
  <si>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</si>
  <si>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</si>
  <si>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</si>
  <si>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</si>
  <si>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</si>
  <si>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</si>
  <si>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</si>
  <si>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</si>
  <si>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</si>
  <si>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</si>
  <si>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</si>
  <si>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</si>
  <si>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</si>
  <si>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</si>
  <si>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</si>
  <si>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</si>
  <si>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</si>
  <si>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</si>
  <si>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</si>
  <si>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</si>
  <si>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</si>
  <si>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</si>
  <si>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</si>
  <si>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</si>
  <si>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</si>
  <si>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</si>
  <si>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</si>
  <si>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</si>
  <si>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</si>
  <si>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</si>
  <si>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</si>
  <si>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</si>
  <si>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</si>
  <si>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</si>
  <si>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</si>
  <si>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</si>
  <si>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</si>
  <si>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</si>
  <si>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</si>
  <si>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</si>
  <si>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</si>
  <si>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</si>
  <si>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</si>
  <si>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</si>
  <si>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</si>
  <si>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</si>
  <si>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</si>
  <si>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</si>
  <si>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</si>
  <si>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</si>
  <si>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</si>
  <si>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</si>
  <si>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</si>
  <si>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</si>
  <si>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</si>
  <si>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</si>
  <si>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</si>
  <si>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</si>
  <si>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</si>
  <si>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</si>
  <si>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</si>
  <si>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</si>
  <si>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</si>
  <si>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</si>
  <si>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</si>
  <si>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</si>
  <si>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</si>
  <si>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</si>
  <si>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</si>
  <si>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</si>
  <si>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</si>
  <si>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</si>
  <si>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</si>
  <si>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</si>
  <si>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</si>
  <si>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</si>
  <si>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</si>
  <si>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</si>
  <si>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</si>
  <si>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</si>
  <si>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</si>
  <si>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</si>
  <si>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</si>
  <si>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</si>
  <si>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</si>
  <si>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</si>
  <si>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</si>
  <si>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</si>
  <si>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</si>
  <si>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</si>
  <si>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</si>
  <si>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</si>
  <si>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</si>
  <si>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</si>
  <si>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</si>
  <si>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</si>
  <si>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</si>
  <si>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</si>
  <si>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</si>
  <si>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</si>
  <si>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</si>
  <si>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</si>
  <si>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</si>
  <si>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</si>
  <si>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</si>
  <si>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</si>
  <si>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</si>
  <si>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</si>
  <si>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</si>
  <si>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</si>
  <si>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</si>
  <si>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</si>
  <si>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</si>
  <si>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</si>
  <si>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</si>
  <si>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</si>
  <si>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</si>
  <si>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</si>
  <si>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</si>
  <si>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</si>
  <si>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</si>
  <si>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</si>
  <si>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</si>
  <si>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</si>
  <si>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</si>
  <si>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</si>
  <si>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</si>
  <si>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</si>
  <si>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</si>
  <si>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</si>
  <si>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</si>
  <si>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</si>
  <si>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</si>
  <si>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</si>
  <si>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</si>
  <si>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</si>
  <si>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</si>
  <si>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</si>
  <si>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</si>
  <si>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</si>
  <si>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</si>
  <si>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</si>
  <si>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</si>
  <si>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</si>
  <si>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</si>
  <si>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</si>
  <si>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</si>
  <si>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</si>
  <si>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</si>
  <si>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</si>
  <si>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</si>
  <si>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</si>
  <si>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</si>
  <si>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</si>
  <si>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</si>
  <si>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</si>
  <si>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</si>
  <si>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</si>
  <si>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</si>
  <si>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</si>
  <si>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</si>
  <si>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</si>
  <si>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</si>
  <si>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</si>
  <si>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</si>
  <si>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</si>
  <si>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</si>
  <si>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</si>
  <si>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</si>
  <si>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</si>
  <si>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</si>
  <si>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</si>
  <si>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</si>
  <si>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</si>
  <si>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</si>
  <si>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</si>
  <si>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</si>
  <si>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</si>
  <si>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</si>
  <si>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</si>
  <si>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</si>
  <si>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</si>
  <si>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</si>
  <si>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</si>
  <si>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</si>
  <si>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</si>
  <si>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</si>
  <si>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</si>
  <si>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</si>
  <si>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</si>
  <si>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</si>
  <si>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</si>
  <si>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</si>
  <si>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</si>
  <si>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</si>
  <si>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</si>
  <si>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</si>
  <si>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</si>
  <si>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</si>
  <si>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</si>
  <si>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</si>
  <si>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</si>
  <si>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</si>
  <si>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</si>
  <si>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</si>
  <si>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</si>
  <si>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</si>
  <si>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</si>
  <si>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</si>
  <si>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</si>
  <si>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</si>
  <si>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</si>
  <si>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</si>
  <si>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</si>
  <si>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</si>
  <si>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</si>
  <si>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</si>
  <si>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</si>
  <si>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</si>
  <si>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</si>
  <si>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</si>
  <si>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</si>
  <si>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</si>
  <si>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</si>
  <si>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</si>
  <si>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</si>
  <si>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</si>
  <si>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</si>
  <si>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</si>
  <si>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</si>
  <si>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</si>
  <si>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</si>
  <si>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</si>
  <si>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</si>
  <si>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</si>
  <si>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</si>
  <si>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</si>
  <si>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</si>
  <si>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</si>
  <si>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</si>
  <si>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</si>
  <si>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</si>
  <si>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</si>
  <si>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</si>
  <si>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</si>
  <si>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</si>
  <si>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</si>
  <si>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</si>
  <si>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</si>
  <si>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</si>
  <si>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</si>
  <si>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</si>
  <si>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</si>
  <si>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</si>
  <si>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</si>
  <si>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</si>
  <si>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</si>
  <si>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</si>
  <si>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</si>
  <si>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</si>
  <si>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</si>
  <si>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</si>
  <si>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</si>
  <si>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</si>
  <si>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</si>
  <si>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</si>
  <si>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</si>
  <si>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</si>
  <si>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</si>
  <si>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</si>
  <si>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</si>
  <si>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</si>
  <si>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</si>
  <si>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</si>
  <si>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</si>
  <si>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</si>
  <si>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</si>
  <si>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</si>
  <si>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</si>
  <si>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</si>
  <si>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</si>
  <si>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</si>
  <si>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</si>
  <si>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</si>
  <si>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</si>
  <si>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</si>
  <si>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</si>
  <si>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</si>
  <si>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</si>
  <si>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</si>
  <si>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</si>
  <si>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</si>
  <si>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</si>
  <si>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</si>
  <si>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</si>
  <si>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</si>
  <si>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</si>
  <si>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</si>
  <si>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</si>
  <si>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</si>
  <si>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</si>
  <si>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</si>
  <si>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</si>
  <si>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</si>
  <si>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</si>
  <si>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</si>
  <si>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</si>
  <si>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</si>
  <si>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</si>
  <si>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</si>
  <si>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</si>
  <si>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</si>
  <si>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</si>
  <si>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</si>
  <si>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</si>
  <si>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</si>
  <si>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</si>
  <si>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</si>
  <si>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</si>
  <si>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</si>
  <si>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</si>
  <si>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</si>
  <si>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</si>
  <si>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</si>
  <si>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</si>
  <si>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</si>
  <si>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</si>
  <si>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</si>
  <si>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</si>
  <si>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</si>
  <si>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</si>
  <si>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</si>
  <si>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</si>
  <si>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</si>
  <si>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</si>
  <si>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</si>
  <si>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</si>
  <si>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</si>
  <si>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</si>
  <si>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</si>
  <si>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</si>
  <si>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</si>
  <si>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</si>
  <si>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</si>
  <si>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</si>
  <si>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</si>
  <si>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</si>
  <si>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</si>
  <si>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</si>
  <si>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</si>
  <si>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</si>
  <si>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</si>
  <si>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</si>
  <si>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</si>
  <si>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</si>
  <si>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</si>
  <si>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</si>
  <si>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</si>
  <si>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</si>
  <si>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</si>
  <si>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</si>
  <si>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</si>
  <si>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</si>
  <si>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</si>
  <si>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</si>
  <si>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</si>
  <si>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</si>
  <si>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</si>
  <si>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</si>
  <si>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</si>
  <si>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</si>
  <si>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</si>
  <si>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</si>
  <si>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</si>
  <si>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</si>
  <si>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</si>
  <si>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</si>
  <si>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</si>
  <si>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</si>
  <si>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</si>
  <si>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</si>
  <si>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</si>
  <si>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</si>
  <si>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</si>
  <si>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</si>
  <si>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</si>
  <si>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</si>
  <si>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</si>
  <si>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</si>
  <si>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</si>
  <si>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</si>
  <si>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</si>
  <si>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</si>
  <si>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</si>
  <si>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</si>
  <si>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</si>
  <si>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</si>
  <si>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</si>
  <si>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</si>
  <si>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</si>
  <si>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</si>
  <si>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</si>
  <si>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</si>
  <si>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</si>
  <si>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</si>
  <si>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</si>
  <si>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</si>
  <si>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</si>
  <si>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</si>
  <si>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</si>
  <si>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</si>
  <si>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</si>
  <si>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</si>
  <si>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</si>
  <si>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</si>
  <si>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</si>
  <si>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</si>
  <si>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</si>
  <si>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</si>
  <si>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</si>
  <si>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</si>
  <si>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</si>
  <si>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</si>
  <si>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</si>
  <si>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</si>
  <si>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</si>
  <si>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</si>
  <si>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</si>
  <si>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</si>
  <si>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</si>
  <si>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</si>
  <si>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</si>
  <si>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</si>
  <si>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</si>
  <si>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</si>
  <si>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</si>
  <si>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</si>
  <si>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</si>
  <si>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</si>
  <si>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</si>
  <si>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</si>
  <si>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</si>
  <si>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</si>
  <si>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</si>
  <si>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</si>
  <si>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</si>
  <si>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</si>
  <si>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</si>
  <si>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</si>
  <si>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</si>
  <si>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</si>
  <si>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</si>
  <si>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</si>
  <si>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</si>
  <si>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</si>
  <si>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</si>
  <si>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</si>
  <si>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</si>
  <si>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</si>
  <si>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</si>
  <si>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</si>
  <si>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</si>
  <si>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</si>
  <si>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</si>
  <si>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</si>
  <si>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</si>
  <si>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</si>
  <si>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</si>
  <si>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</si>
  <si>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</si>
  <si>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</si>
  <si>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</si>
  <si>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</si>
  <si>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</si>
  <si>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</si>
  <si>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</si>
  <si>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</si>
  <si>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</si>
  <si>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</si>
  <si>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</si>
  <si>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</si>
  <si>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</si>
  <si>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</si>
  <si>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</si>
  <si>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</si>
  <si>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</si>
  <si>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</si>
  <si>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</si>
  <si>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</si>
  <si>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</si>
  <si>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</si>
  <si>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</si>
  <si>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</si>
  <si>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</si>
  <si>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</si>
  <si>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</si>
  <si>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</si>
  <si>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</si>
  <si>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</si>
  <si>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</si>
  <si>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</si>
  <si>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</si>
  <si>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</si>
  <si>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</si>
  <si>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</si>
  <si>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</si>
  <si>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</si>
  <si>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</si>
  <si>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</si>
  <si>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</si>
  <si>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</si>
  <si>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</si>
  <si>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</si>
  <si>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</si>
  <si>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</si>
  <si>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</si>
  <si>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</si>
  <si>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</si>
  <si>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</si>
  <si>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</si>
  <si>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</si>
  <si>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</si>
  <si>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</si>
  <si>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</si>
  <si>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</si>
  <si>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</si>
  <si>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</si>
  <si>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</si>
  <si>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</si>
  <si>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</si>
  <si>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</si>
  <si>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</si>
  <si>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</si>
  <si>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</si>
  <si>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</si>
  <si>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</si>
  <si>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</si>
  <si>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</si>
  <si>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</si>
  <si>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</si>
  <si>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</si>
  <si>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</si>
  <si>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</si>
  <si>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</si>
  <si>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</si>
  <si>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</si>
  <si>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</si>
  <si>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</si>
  <si>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</si>
  <si>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</si>
  <si>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</si>
  <si>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</si>
  <si>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</si>
  <si>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</si>
  <si>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</si>
  <si>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</si>
  <si>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</si>
  <si>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</si>
  <si>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</si>
  <si>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</si>
  <si>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</si>
  <si>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</si>
  <si>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</si>
  <si>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</si>
  <si>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</si>
  <si>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</si>
  <si>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</si>
  <si>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</si>
  <si>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</si>
  <si>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</si>
  <si>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</si>
  <si>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</si>
  <si>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</si>
  <si>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</si>
  <si>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</si>
  <si>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</si>
  <si>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</si>
  <si>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</si>
  <si>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</si>
  <si>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</si>
  <si>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</si>
  <si>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</si>
  <si>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</si>
  <si>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</si>
  <si>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</si>
  <si>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</si>
  <si>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</si>
  <si>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</si>
  <si>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</si>
  <si>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</si>
  <si>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</si>
  <si>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</si>
  <si>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</si>
  <si>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</si>
  <si>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</si>
  <si>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</si>
  <si>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</si>
  <si>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</si>
  <si>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</si>
  <si>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</si>
  <si>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</si>
  <si>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</si>
  <si>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</si>
  <si>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</si>
  <si>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</si>
  <si>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</si>
  <si>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</si>
  <si>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</si>
  <si>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</si>
  <si>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</si>
  <si>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</si>
  <si>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</si>
  <si>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</si>
  <si>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</si>
  <si>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</si>
  <si>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</si>
  <si>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</si>
  <si>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</si>
  <si>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</si>
  <si>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</si>
  <si>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</si>
  <si>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</si>
  <si>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</si>
  <si>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</si>
  <si>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</si>
  <si>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</si>
  <si>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</si>
  <si>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</si>
  <si>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</si>
  <si>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</si>
  <si>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</si>
  <si>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</si>
  <si>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</si>
  <si>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</si>
  <si>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</si>
  <si>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</si>
  <si>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</si>
  <si>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</si>
  <si>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</si>
  <si>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</si>
  <si>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</si>
  <si>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</si>
  <si>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</si>
  <si>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</si>
  <si>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</si>
  <si>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</si>
  <si>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</si>
  <si>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</si>
  <si>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</si>
  <si>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</si>
  <si>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</si>
  <si>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</si>
  <si>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</si>
  <si>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</si>
  <si>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</si>
  <si>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</si>
  <si>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</si>
  <si>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</si>
  <si>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</si>
  <si>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</si>
  <si>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</si>
  <si>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</si>
  <si>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</si>
  <si>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</si>
  <si>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</si>
  <si>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</si>
  <si>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</si>
  <si>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</si>
  <si>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</si>
  <si>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</si>
  <si>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</si>
  <si>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</si>
  <si>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</si>
  <si>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</si>
  <si>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</si>
  <si>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</si>
  <si>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</si>
  <si>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</si>
  <si>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</si>
  <si>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</si>
  <si>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</si>
  <si>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</si>
  <si>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</si>
  <si>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</si>
  <si>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</si>
  <si>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</si>
  <si>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</si>
  <si>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</si>
  <si>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</si>
  <si>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</si>
  <si>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</si>
  <si>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</si>
  <si>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</si>
  <si>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</si>
  <si>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</si>
  <si>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</si>
  <si>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</si>
  <si>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</si>
  <si>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</si>
  <si>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</si>
  <si>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</si>
  <si>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</si>
  <si>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</si>
  <si>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</si>
  <si>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</si>
  <si>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</si>
  <si>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</si>
  <si>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</si>
  <si>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</si>
  <si>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</si>
  <si>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</si>
  <si>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</si>
  <si>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</si>
  <si>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</si>
  <si>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</si>
  <si>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</si>
  <si>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</si>
  <si>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</si>
  <si>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</si>
  <si>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</si>
  <si>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</si>
  <si>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</si>
  <si>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</si>
  <si>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</si>
  <si>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</si>
  <si>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</si>
  <si>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</si>
  <si>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</si>
  <si>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</si>
  <si>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</si>
  <si>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</si>
  <si>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</si>
  <si>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</si>
  <si>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</si>
  <si>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</si>
  <si>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</si>
  <si>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</si>
  <si>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</si>
  <si>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</si>
  <si>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</si>
  <si>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</si>
  <si>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</si>
  <si>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</si>
  <si>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</si>
  <si>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</si>
  <si>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</si>
  <si>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</si>
  <si>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</si>
  <si>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</si>
  <si>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</si>
  <si>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</si>
  <si>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</si>
  <si>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</si>
  <si>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</si>
  <si>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</si>
  <si>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</si>
  <si>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</si>
  <si>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</si>
  <si>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</si>
  <si>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</si>
  <si>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</si>
  <si>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</si>
  <si>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</si>
  <si>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</si>
  <si>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</si>
  <si>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</si>
  <si>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</si>
  <si>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</si>
  <si>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</si>
  <si>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</si>
  <si>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</si>
  <si>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</si>
  <si>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</si>
  <si>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</si>
  <si>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</si>
  <si>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</si>
  <si>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</si>
  <si>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</si>
  <si>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</si>
  <si>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</si>
  <si>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</si>
  <si>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</si>
  <si>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</si>
  <si>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</si>
  <si>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</si>
  <si>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</si>
  <si>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</si>
  <si>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</si>
  <si>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</si>
  <si>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</si>
  <si>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</si>
  <si>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</si>
  <si>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</si>
  <si>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</si>
  <si>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</si>
  <si>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</si>
  <si>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</si>
  <si>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</si>
  <si>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</si>
  <si>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</si>
  <si>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</si>
  <si>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</si>
  <si>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</si>
  <si>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</si>
  <si>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</si>
  <si>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</si>
  <si>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</si>
  <si>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</si>
  <si>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</si>
  <si>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</si>
  <si>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</si>
  <si>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</si>
  <si>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</si>
  <si>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</si>
  <si>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</si>
  <si>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</si>
  <si>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</si>
  <si>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</si>
  <si>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</si>
  <si>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</si>
  <si>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</si>
  <si>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</si>
  <si>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</si>
  <si>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</si>
  <si>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</si>
  <si>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</si>
  <si>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</si>
  <si>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</si>
  <si>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</si>
  <si>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</si>
  <si>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</si>
  <si>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</si>
  <si>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</si>
  <si>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</si>
  <si>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</si>
  <si>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</si>
  <si>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</si>
  <si>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</si>
  <si>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</si>
  <si>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</si>
  <si>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</si>
  <si>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</si>
  <si>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</si>
  <si>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</si>
  <si>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</si>
  <si>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</si>
  <si>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</si>
  <si>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</si>
  <si>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</si>
  <si>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</si>
  <si>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</si>
  <si>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</si>
  <si>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</si>
  <si>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</si>
  <si>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</si>
  <si>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</si>
  <si>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</si>
  <si>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</si>
  <si>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</si>
  <si>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</si>
  <si>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</si>
  <si>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</si>
  <si>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</si>
  <si>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</si>
  <si>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</si>
  <si>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</si>
  <si>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</si>
  <si>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</si>
  <si>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</si>
  <si>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</si>
  <si>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</si>
  <si>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</si>
  <si>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</si>
  <si>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</si>
  <si>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</si>
  <si>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</si>
  <si>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</si>
  <si>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</si>
  <si>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</si>
  <si>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</si>
  <si>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</si>
  <si>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</si>
  <si>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</si>
  <si>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</si>
  <si>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</si>
  <si>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</si>
  <si>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</si>
  <si>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</si>
  <si>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</si>
  <si>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</si>
  <si>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</si>
  <si>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</si>
  <si>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</si>
  <si>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</si>
  <si>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</si>
  <si>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</si>
  <si>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</si>
  <si>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</si>
  <si>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</si>
  <si>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</si>
  <si>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</si>
  <si>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</si>
  <si>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</si>
  <si>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</si>
  <si>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</si>
  <si>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</si>
  <si>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</si>
  <si>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</si>
  <si>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</si>
  <si>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</si>
  <si>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</si>
  <si>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</si>
  <si>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</si>
  <si>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</si>
  <si>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</si>
  <si>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</si>
  <si>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</si>
  <si>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</si>
  <si>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</si>
  <si>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</si>
  <si>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</si>
  <si>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</si>
  <si>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</si>
  <si>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</si>
  <si>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</si>
  <si>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</si>
  <si>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</si>
  <si>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</si>
  <si>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</si>
  <si>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</si>
  <si>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</si>
  <si>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</si>
  <si>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</si>
  <si>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</si>
  <si>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</si>
  <si>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</si>
  <si>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</si>
  <si>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</si>
  <si>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</si>
  <si>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</si>
  <si>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</si>
  <si>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</si>
  <si>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</si>
  <si>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</si>
  <si>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</si>
  <si>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</si>
  <si>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</si>
  <si>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</si>
  <si>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</si>
  <si>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</si>
  <si>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</si>
  <si>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</si>
  <si>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</si>
  <si>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</si>
  <si>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</si>
  <si>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</si>
  <si>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</si>
  <si>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</si>
  <si>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</si>
  <si>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</si>
  <si>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</si>
  <si>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</si>
  <si>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</si>
  <si>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</si>
  <si>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</si>
  <si>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</si>
  <si>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</si>
  <si>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</si>
  <si>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</si>
  <si>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</si>
  <si>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</si>
  <si>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</si>
  <si>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</si>
  <si>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</si>
  <si>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</si>
  <si>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</si>
  <si>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</si>
  <si>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</si>
  <si>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</si>
  <si>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</si>
  <si>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</si>
  <si>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</si>
  <si>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</si>
  <si>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</si>
  <si>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</si>
  <si>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</si>
  <si>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</si>
  <si>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</si>
  <si>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</si>
  <si>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</si>
  <si>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</si>
  <si>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</si>
  <si>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</si>
  <si>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</si>
  <si>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</si>
  <si>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</si>
  <si>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</si>
  <si>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</si>
  <si>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</si>
  <si>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</si>
  <si>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</si>
  <si>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</si>
  <si>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</si>
  <si>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</si>
  <si>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</si>
  <si>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</si>
  <si>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</si>
  <si>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</si>
  <si>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</si>
  <si>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</si>
  <si>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</si>
  <si>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</si>
  <si>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</si>
  <si>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</si>
  <si>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</si>
  <si>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</si>
  <si>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</si>
  <si>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</si>
  <si>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</si>
  <si>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</si>
  <si>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</si>
  <si>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</si>
  <si>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</si>
  <si>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</si>
  <si>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</si>
  <si>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</si>
  <si>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</si>
  <si>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</si>
  <si>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</si>
  <si>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</si>
  <si>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</si>
  <si>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</si>
  <si>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</si>
  <si>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</si>
  <si>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</si>
  <si>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</si>
  <si>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</si>
  <si>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</si>
  <si>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</si>
  <si>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</si>
  <si>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</si>
  <si>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</si>
  <si>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</si>
  <si>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</si>
  <si>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</si>
  <si>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</si>
  <si>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</si>
  <si>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</si>
  <si>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</si>
  <si>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</si>
  <si>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</si>
  <si>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</si>
  <si>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</si>
  <si>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</si>
  <si>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</si>
  <si>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</si>
  <si>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</si>
  <si>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</si>
  <si>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</si>
  <si>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</si>
  <si>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</si>
  <si>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</si>
  <si>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</si>
  <si>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</si>
  <si>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</si>
  <si>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</si>
  <si>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</si>
  <si>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</si>
  <si>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</si>
  <si>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</si>
  <si>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</si>
  <si>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</si>
  <si>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</si>
  <si>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</si>
  <si>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</si>
  <si>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</si>
  <si>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</si>
  <si>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</si>
  <si>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</si>
  <si>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</si>
  <si>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</si>
  <si>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</si>
  <si>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</si>
  <si>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</si>
  <si>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</si>
  <si>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</si>
  <si>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</si>
  <si>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</si>
  <si>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</si>
  <si>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</si>
  <si>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</si>
  <si>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</si>
  <si>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</si>
  <si>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</si>
  <si>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</si>
  <si>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</si>
  <si>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</si>
  <si>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</si>
  <si>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</si>
  <si>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</si>
  <si>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</si>
  <si>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</si>
  <si>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</si>
  <si>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</si>
  <si>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</si>
  <si>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</si>
  <si>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</si>
  <si>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</si>
  <si>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</si>
  <si>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</si>
  <si>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</si>
  <si>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</si>
  <si>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</si>
  <si>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</si>
  <si>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</si>
  <si>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</si>
  <si>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</si>
  <si>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</si>
  <si>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</si>
  <si>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</si>
  <si>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</si>
  <si>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</si>
  <si>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</si>
  <si>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</si>
  <si>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</si>
  <si>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</si>
  <si>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</si>
  <si>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</si>
  <si>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</si>
  <si>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</si>
  <si>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</si>
  <si>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</si>
  <si>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</si>
  <si>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</si>
  <si>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</si>
  <si>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</si>
  <si>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</si>
  <si>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</si>
  <si>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</si>
  <si>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</si>
  <si>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</si>
  <si>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</si>
  <si>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</si>
  <si>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</si>
  <si>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</si>
  <si>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</si>
  <si>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</si>
  <si>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</si>
  <si>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</si>
  <si>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</si>
  <si>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</si>
  <si>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</si>
  <si>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</si>
  <si>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</si>
  <si>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</si>
  <si>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</si>
  <si>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</si>
  <si>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</si>
  <si>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</si>
  <si>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</si>
  <si>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</si>
  <si>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</si>
  <si>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</si>
  <si>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</si>
  <si>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</si>
  <si>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</si>
  <si>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</si>
  <si>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</si>
  <si>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</si>
  <si>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</si>
  <si>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</si>
  <si>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</si>
  <si>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</si>
  <si>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</si>
  <si>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</si>
  <si>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</si>
  <si>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</si>
  <si>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</si>
  <si>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</si>
  <si>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</si>
  <si>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</si>
  <si>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</si>
  <si>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</si>
  <si>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</si>
  <si>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</si>
  <si>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</si>
  <si>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</si>
  <si>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</si>
  <si>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</si>
  <si>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</si>
  <si>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</si>
  <si>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</si>
  <si>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</si>
  <si>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</si>
  <si>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</si>
  <si>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</si>
  <si>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</si>
  <si>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</si>
  <si>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</si>
  <si>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</si>
  <si>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</si>
  <si>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</si>
  <si>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</si>
  <si>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</si>
  <si>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</si>
  <si>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</si>
  <si>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</si>
  <si>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</si>
  <si>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</si>
  <si>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</si>
  <si>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</si>
  <si>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</si>
  <si>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</si>
  <si>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</si>
  <si>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</si>
  <si>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</si>
  <si>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</si>
  <si>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</si>
  <si>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</si>
  <si>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</si>
  <si>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</si>
  <si>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</si>
  <si>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</si>
  <si>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</si>
  <si>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</si>
  <si>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</si>
  <si>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</si>
  <si>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</si>
  <si>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</si>
  <si>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</si>
  <si>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</si>
  <si>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</si>
  <si>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</si>
  <si>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</si>
  <si>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</si>
  <si>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</si>
  <si>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</si>
  <si>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</si>
  <si>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</si>
  <si>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</si>
  <si>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</si>
  <si>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</si>
  <si>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</si>
  <si>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</si>
  <si>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</si>
  <si>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</si>
  <si>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</si>
  <si>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</si>
  <si>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</si>
  <si>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</si>
  <si>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</si>
  <si>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</si>
  <si>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</si>
  <si>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</si>
  <si>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</si>
  <si>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</si>
  <si>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</si>
  <si>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</si>
  <si>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</si>
  <si>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</si>
  <si>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</si>
  <si>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</si>
  <si>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</si>
  <si>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</si>
  <si>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</si>
  <si>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</si>
  <si>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</si>
  <si>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</si>
  <si>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</si>
  <si>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</si>
  <si>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</si>
  <si>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</si>
  <si>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</si>
  <si>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</si>
  <si>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</si>
  <si>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</si>
  <si>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</si>
  <si>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</si>
  <si>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</si>
  <si>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</si>
  <si>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</si>
  <si>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</si>
  <si>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</si>
  <si>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</si>
  <si>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</si>
  <si>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</si>
  <si>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</si>
  <si>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</si>
  <si>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</si>
  <si>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</si>
  <si>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</si>
  <si>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</si>
  <si>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</si>
  <si>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</si>
  <si>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</si>
  <si>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</si>
  <si>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</si>
  <si>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</si>
  <si>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</si>
  <si>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</si>
  <si>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</si>
  <si>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</si>
  <si>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</si>
  <si>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</si>
  <si>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</si>
  <si>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</si>
  <si>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</si>
  <si>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</si>
  <si>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</si>
  <si>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</si>
  <si>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</si>
  <si>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</si>
  <si>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</si>
  <si>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</si>
  <si>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</si>
  <si>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</si>
  <si>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</si>
  <si>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</si>
  <si>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</si>
  <si>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</si>
  <si>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</si>
  <si>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</si>
  <si>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</si>
  <si>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</si>
  <si>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</si>
  <si>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</si>
  <si>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</si>
  <si>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</si>
  <si>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</si>
  <si>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</si>
  <si>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</si>
  <si>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</si>
  <si>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</si>
  <si>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</si>
  <si>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</si>
  <si>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</si>
  <si>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</si>
  <si>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</si>
  <si>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</si>
  <si>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</si>
  <si>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</si>
  <si>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</si>
  <si>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</si>
  <si>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</si>
  <si>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</si>
  <si>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</si>
  <si>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</si>
  <si>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</si>
  <si>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</si>
  <si>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</si>
  <si>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</si>
  <si>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</si>
  <si>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</si>
  <si>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</si>
  <si>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</si>
  <si>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</si>
  <si>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</si>
  <si>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</si>
  <si>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</si>
  <si>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</si>
  <si>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</si>
  <si>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</si>
  <si>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</si>
  <si>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</si>
  <si>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</si>
  <si>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</si>
  <si>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</si>
  <si>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</si>
  <si>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</si>
  <si>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</si>
  <si>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</si>
  <si>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</si>
  <si>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</si>
  <si>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</si>
  <si>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</si>
  <si>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</si>
  <si>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</si>
  <si>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</si>
  <si>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</si>
  <si>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</si>
  <si>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</si>
  <si>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</si>
  <si>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</si>
  <si>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</si>
  <si>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</si>
  <si>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</si>
  <si>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</si>
  <si>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</si>
  <si>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</si>
  <si>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</si>
  <si>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</si>
  <si>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</si>
  <si>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</si>
  <si>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</si>
  <si>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</si>
  <si>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</si>
  <si>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</si>
  <si>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</si>
  <si>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</si>
  <si>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</si>
  <si>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</si>
  <si>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</si>
  <si>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</si>
  <si>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</si>
  <si>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</si>
  <si>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</si>
  <si>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</si>
  <si>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</si>
  <si>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</si>
  <si>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</si>
  <si>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</si>
  <si>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</si>
  <si>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</si>
  <si>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</si>
  <si>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</si>
  <si>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</si>
  <si>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</si>
  <si>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</si>
  <si>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</si>
  <si>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</si>
  <si>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</si>
  <si>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</si>
  <si>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</si>
  <si>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</si>
  <si>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</si>
  <si>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</si>
  <si>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</si>
  <si>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</si>
  <si>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</si>
  <si>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</si>
  <si>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</si>
  <si>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</si>
  <si>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</si>
  <si>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</si>
  <si>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</si>
  <si>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</si>
  <si>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</si>
  <si>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</si>
  <si>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</si>
  <si>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</si>
  <si>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</si>
  <si>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</si>
  <si>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</si>
  <si>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</si>
  <si>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</si>
  <si>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</si>
  <si>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</si>
  <si>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</si>
  <si>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</si>
  <si>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</si>
  <si>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</si>
  <si>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</si>
  <si>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</si>
  <si>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</si>
  <si>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</si>
  <si>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</si>
  <si>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</si>
  <si>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</si>
  <si>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</si>
  <si>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</si>
  <si>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</si>
  <si>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</si>
  <si>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</si>
  <si>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</si>
  <si>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</si>
  <si>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</si>
  <si>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</si>
  <si>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</si>
  <si>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</si>
  <si>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</si>
  <si>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</si>
  <si>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</si>
  <si>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</si>
  <si>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</si>
  <si>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</si>
  <si>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</si>
  <si>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</si>
  <si>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</si>
  <si>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</si>
  <si>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</si>
  <si>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</si>
  <si>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</si>
  <si>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</si>
  <si>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</si>
  <si>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</si>
  <si>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</si>
  <si>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</si>
  <si>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</si>
  <si>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</si>
  <si>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</si>
  <si>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</si>
  <si>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</si>
  <si>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</si>
  <si>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</si>
  <si>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</si>
  <si>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</si>
  <si>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</si>
  <si>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</si>
  <si>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</si>
  <si>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</si>
  <si>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</si>
  <si>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</si>
  <si>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</si>
  <si>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</si>
  <si>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</si>
  <si>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</si>
  <si>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</si>
  <si>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</si>
  <si>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</si>
  <si>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</si>
  <si>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</si>
  <si>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</si>
  <si>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</si>
  <si>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</si>
  <si>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</si>
  <si>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</si>
  <si>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</si>
  <si>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</si>
  <si>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</si>
  <si>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</si>
  <si>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</si>
  <si>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</si>
  <si>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</si>
  <si>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</si>
  <si>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</si>
  <si>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</si>
  <si>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</si>
  <si>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</si>
  <si>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</si>
  <si>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</si>
  <si>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</si>
  <si>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</si>
  <si>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</si>
  <si>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</si>
  <si>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</si>
  <si>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</si>
  <si>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</si>
  <si>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</si>
  <si>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</si>
  <si>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</si>
  <si>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</si>
  <si>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</si>
  <si>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</si>
  <si>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</si>
  <si>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</si>
  <si>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</si>
  <si>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</si>
  <si>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</si>
  <si>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</si>
  <si>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</si>
  <si>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</si>
  <si>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</si>
  <si>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</si>
  <si>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</si>
  <si>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</si>
  <si>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</si>
  <si>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</si>
  <si>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</si>
  <si>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</si>
  <si>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</si>
  <si>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</si>
  <si>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</si>
  <si>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</si>
  <si>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</si>
  <si>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</si>
  <si>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</si>
  <si>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</si>
  <si>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</si>
  <si>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</si>
  <si>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</si>
  <si>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</si>
  <si>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</si>
  <si>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</si>
  <si>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</si>
  <si>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</si>
  <si>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</si>
  <si>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</si>
  <si>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</si>
  <si>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</si>
  <si>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</si>
  <si>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</si>
  <si>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</si>
  <si>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</si>
  <si>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</si>
  <si>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</si>
  <si>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</si>
  <si>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</si>
  <si>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</si>
  <si>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</si>
  <si>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</si>
  <si>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</si>
  <si>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</si>
  <si>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</si>
  <si>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</si>
  <si>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</si>
  <si>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</si>
  <si>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</si>
  <si>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</si>
  <si>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</si>
  <si>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</si>
  <si>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</si>
  <si>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</si>
  <si>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</si>
  <si>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</si>
  <si>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</si>
  <si>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</si>
  <si>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</si>
  <si>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</si>
  <si>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</si>
  <si>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</si>
  <si>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</si>
  <si>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</si>
  <si>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</si>
  <si>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</si>
  <si>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</si>
  <si>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</si>
  <si>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</si>
  <si>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</si>
  <si>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</si>
  <si>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</si>
  <si>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</si>
  <si>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</si>
  <si>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</si>
  <si>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</si>
  <si>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</si>
  <si>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</si>
  <si>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</si>
  <si>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</si>
  <si>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</si>
  <si>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</si>
  <si>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</si>
  <si>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</si>
  <si>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</si>
  <si>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</si>
  <si>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</si>
  <si>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</si>
  <si>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</si>
  <si>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</si>
  <si>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</si>
  <si>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</si>
  <si>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</si>
  <si>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</si>
  <si>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</si>
  <si>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</si>
  <si>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</si>
  <si>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</si>
  <si>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</si>
  <si>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</si>
  <si>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</si>
  <si>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</si>
  <si>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</si>
  <si>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</si>
  <si>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</si>
  <si>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</si>
  <si>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</si>
  <si>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</si>
  <si>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</si>
  <si>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</si>
  <si>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</si>
  <si>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</si>
  <si>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</si>
  <si>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</si>
  <si>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</si>
  <si>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</si>
  <si>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</si>
  <si>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</si>
  <si>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</si>
  <si>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</si>
  <si>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</si>
  <si>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</si>
  <si>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</si>
  <si>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</si>
  <si>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</si>
  <si>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</si>
  <si>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</si>
  <si>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</si>
  <si>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</si>
  <si>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</si>
  <si>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</si>
  <si>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</si>
  <si>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</si>
  <si>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</si>
  <si>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</si>
  <si>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</si>
  <si>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</si>
  <si>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</si>
  <si>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</si>
  <si>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</si>
  <si>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</si>
  <si>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</si>
  <si>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</si>
  <si>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</si>
  <si>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</si>
  <si>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</si>
  <si>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</si>
  <si>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</si>
  <si>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</si>
  <si>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</si>
  <si>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</si>
  <si>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</si>
  <si>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</si>
  <si>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</si>
  <si>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</si>
  <si>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</si>
  <si>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</si>
  <si>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</si>
  <si>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</si>
  <si>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</si>
  <si>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</si>
  <si>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</si>
  <si>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</si>
  <si>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</si>
  <si>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</si>
  <si>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</si>
  <si>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</si>
  <si>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</si>
  <si>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</si>
  <si>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</si>
  <si>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</si>
  <si>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</si>
  <si>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</si>
  <si>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</si>
  <si>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</si>
  <si>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</si>
  <si>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</si>
  <si>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</si>
  <si>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</si>
  <si>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</si>
  <si>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</si>
  <si>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</si>
  <si>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</si>
  <si>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</si>
  <si>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</si>
  <si>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</si>
  <si>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</si>
  <si>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</si>
  <si>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</si>
  <si>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</si>
  <si>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</si>
  <si>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</si>
  <si>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</si>
  <si>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</si>
  <si>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</si>
  <si>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</si>
  <si>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</si>
  <si>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</si>
  <si>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</si>
  <si>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</si>
  <si>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</si>
  <si>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</si>
  <si>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</si>
  <si>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</si>
  <si>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</si>
  <si>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</si>
  <si>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</si>
  <si>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</si>
  <si>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</si>
  <si>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</si>
  <si>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</si>
  <si>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</si>
  <si>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</si>
  <si>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</si>
  <si>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</si>
  <si>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</si>
  <si>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</si>
  <si>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</si>
  <si>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</si>
  <si>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</si>
  <si>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</si>
  <si>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</si>
  <si>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</si>
  <si>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</si>
  <si>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</si>
  <si>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</si>
  <si>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</si>
  <si>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</si>
  <si>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</si>
  <si>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</si>
  <si>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</si>
  <si>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</si>
  <si>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</si>
  <si>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</si>
  <si>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</si>
  <si>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</si>
  <si>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</si>
  <si>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</si>
  <si>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</si>
  <si>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</si>
  <si>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</si>
  <si>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</si>
  <si>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</si>
  <si>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</si>
  <si>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</si>
  <si>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</si>
  <si>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</si>
  <si>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</si>
  <si>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</si>
  <si>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</si>
  <si>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</si>
  <si>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</si>
  <si>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</si>
  <si>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</si>
  <si>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</si>
  <si>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</si>
  <si>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</si>
  <si>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</si>
  <si>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</si>
  <si>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</si>
  <si>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</si>
  <si>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</si>
  <si>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</si>
  <si>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</si>
  <si>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</si>
  <si>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</si>
  <si>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</si>
  <si>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</si>
  <si>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</si>
  <si>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</si>
  <si>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</si>
  <si>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</si>
  <si>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</si>
  <si>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</si>
  <si>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</si>
  <si>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</si>
  <si>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</si>
  <si>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</si>
  <si>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</si>
  <si>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</si>
  <si>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</si>
  <si>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</si>
  <si>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</si>
  <si>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</si>
  <si>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</si>
  <si>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</si>
  <si>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</si>
  <si>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</si>
  <si>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</si>
  <si>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</si>
  <si>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</si>
  <si>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</si>
  <si>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</si>
  <si>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</si>
  <si>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</si>
  <si>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</si>
  <si>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</si>
  <si>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</si>
  <si>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</si>
  <si>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</si>
  <si>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</si>
  <si>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</si>
  <si>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</si>
  <si>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</si>
  <si>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</si>
  <si>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</si>
  <si>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</si>
  <si>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</si>
  <si>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</si>
  <si>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</si>
  <si>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</si>
  <si>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</si>
  <si>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</si>
  <si>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</si>
  <si>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</si>
  <si>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</si>
  <si>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</si>
  <si>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</si>
  <si>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</si>
  <si>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</si>
  <si>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</si>
  <si>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</si>
  <si>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</si>
  <si>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</si>
  <si>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</si>
  <si>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</si>
  <si>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</si>
  <si>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</si>
  <si>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</si>
  <si>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</si>
  <si>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</si>
  <si>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</si>
  <si>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</si>
  <si>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</si>
  <si>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</si>
  <si>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</si>
  <si>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</si>
  <si>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</si>
  <si>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</si>
  <si>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</si>
  <si>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</si>
  <si>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</si>
  <si>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</si>
  <si>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</si>
  <si>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</si>
  <si>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</si>
  <si>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</si>
  <si>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</si>
  <si>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</si>
  <si>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</si>
  <si>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</si>
  <si>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</si>
  <si>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</si>
  <si>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</si>
  <si>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</si>
  <si>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</si>
  <si>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</si>
  <si>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</si>
  <si>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</si>
  <si>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</si>
  <si>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</si>
  <si>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</si>
  <si>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</si>
  <si>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</si>
  <si>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</si>
  <si>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</si>
  <si>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</si>
  <si>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</si>
  <si>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</si>
  <si>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</si>
  <si>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</si>
  <si>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</si>
  <si>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</si>
  <si>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</si>
  <si>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</si>
  <si>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</si>
  <si>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</si>
  <si>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</si>
  <si>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</si>
  <si>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</si>
  <si>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</si>
  <si>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</si>
  <si>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</si>
  <si>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</si>
  <si>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</si>
  <si>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</si>
  <si>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</si>
  <si>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</si>
  <si>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</si>
  <si>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</si>
  <si>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</si>
  <si>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</si>
  <si>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</si>
  <si>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</si>
  <si>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</si>
  <si>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</si>
  <si>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</si>
  <si>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</si>
  <si>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</si>
  <si>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</si>
  <si>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</si>
  <si>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</si>
  <si>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</si>
  <si>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</si>
  <si>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</si>
  <si>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</si>
  <si>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</si>
  <si>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</si>
  <si>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</si>
  <si>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</si>
  <si>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</si>
  <si>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</si>
  <si>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</si>
  <si>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</si>
  <si>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</si>
  <si>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</si>
  <si>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</si>
  <si>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</si>
  <si>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</si>
  <si>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</si>
  <si>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</si>
  <si>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</si>
  <si>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</si>
  <si>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</si>
  <si>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</si>
  <si>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</si>
  <si>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</si>
  <si>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</si>
  <si>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</si>
  <si>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</si>
  <si>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</si>
  <si>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</si>
  <si>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</si>
  <si>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</si>
  <si>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</si>
  <si>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</si>
  <si>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</si>
  <si>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</si>
  <si>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</si>
  <si>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</si>
  <si>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</si>
  <si>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</si>
  <si>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</si>
  <si>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</si>
  <si>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</si>
  <si>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</si>
  <si>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</si>
  <si>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</si>
  <si>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</si>
  <si>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</si>
  <si>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</si>
  <si>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</si>
  <si>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</si>
  <si>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</si>
  <si>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</si>
  <si>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</si>
  <si>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</si>
  <si>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</si>
  <si>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</si>
  <si>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</si>
  <si>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</si>
  <si>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</si>
  <si>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</si>
  <si>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</si>
  <si>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</si>
  <si>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</si>
  <si>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</si>
  <si>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</si>
  <si>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</si>
  <si>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</si>
  <si>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</si>
  <si>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</si>
  <si>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</si>
  <si>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</si>
  <si>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</si>
  <si>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</si>
  <si>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</si>
  <si>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</si>
  <si>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</si>
  <si>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</si>
  <si>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</si>
  <si>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</si>
  <si>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</si>
  <si>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</si>
  <si>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</si>
  <si>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</si>
  <si>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</si>
  <si>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</si>
  <si>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</si>
  <si>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</si>
  <si>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</si>
  <si>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</si>
  <si>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</si>
  <si>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</si>
  <si>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</si>
  <si>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</si>
  <si>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</si>
  <si>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</si>
  <si>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</si>
  <si>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</si>
  <si>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</si>
  <si>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</si>
  <si>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</si>
  <si>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</si>
  <si>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</si>
  <si>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</si>
  <si>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</si>
  <si>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</si>
  <si>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</si>
  <si>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</si>
  <si>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</si>
  <si>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</si>
  <si>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</si>
  <si>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</si>
  <si>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</si>
  <si>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</si>
  <si>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</si>
  <si>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</si>
  <si>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</si>
  <si>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</si>
  <si>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</si>
  <si>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</si>
  <si>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</si>
  <si>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</si>
  <si>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</si>
  <si>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</si>
  <si>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</si>
  <si>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</si>
  <si>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</si>
  <si>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</si>
  <si>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</si>
  <si>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</si>
  <si>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</si>
  <si>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</si>
  <si>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</si>
  <si>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</si>
  <si>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</si>
  <si>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</si>
  <si>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</si>
  <si>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</si>
  <si>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</si>
  <si>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</si>
  <si>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</si>
  <si>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</si>
  <si>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</si>
  <si>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</si>
  <si>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</si>
  <si>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</si>
  <si>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</si>
  <si>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</si>
  <si>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</si>
  <si>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</si>
  <si>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</si>
  <si>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</si>
  <si>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</si>
  <si>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</si>
  <si>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</si>
  <si>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</si>
  <si>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</si>
  <si>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</si>
  <si>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</si>
  <si>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</si>
  <si>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</si>
  <si>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</si>
  <si>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</si>
  <si>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</si>
  <si>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</si>
  <si>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</si>
  <si>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</si>
  <si>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</si>
  <si>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</si>
  <si>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</si>
  <si>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</si>
  <si>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</si>
  <si>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</si>
  <si>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</si>
  <si>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</si>
  <si>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</si>
  <si>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</si>
  <si>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</si>
  <si>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</si>
  <si>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</si>
  <si>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</si>
  <si>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</si>
  <si>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</si>
  <si>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</si>
  <si>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</si>
  <si>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</si>
  <si>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</si>
  <si>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</si>
  <si>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</si>
  <si>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</si>
  <si>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</si>
  <si>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</si>
  <si>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</si>
  <si>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</si>
  <si>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</si>
  <si>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</si>
  <si>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</si>
  <si>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</si>
  <si>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</si>
  <si>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</si>
  <si>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</si>
  <si>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</si>
  <si>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</si>
  <si>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</si>
  <si>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</si>
  <si>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</si>
  <si>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</si>
  <si>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</si>
  <si>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</si>
  <si>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</si>
  <si>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</si>
  <si>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</si>
  <si>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</si>
  <si>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</si>
  <si>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</si>
  <si>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</si>
  <si>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</si>
  <si>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</si>
  <si>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</si>
  <si>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</si>
  <si>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</si>
  <si>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</si>
  <si>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</si>
  <si>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</si>
  <si>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</si>
  <si>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</si>
  <si>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</si>
  <si>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</si>
  <si>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</si>
  <si>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</si>
  <si>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</si>
  <si>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</si>
  <si>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</si>
  <si>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</si>
  <si>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</si>
  <si>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</si>
  <si>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</si>
  <si>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</si>
  <si>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</si>
  <si>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</si>
  <si>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</si>
  <si>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</si>
  <si>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</si>
  <si>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</si>
  <si>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</si>
  <si>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</si>
  <si>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</si>
  <si>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</si>
  <si>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</si>
  <si>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</si>
  <si>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</si>
  <si>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</si>
  <si>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</si>
  <si>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</si>
  <si>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</si>
  <si>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</si>
  <si>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</si>
  <si>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</si>
  <si>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</si>
  <si>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</si>
  <si>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</si>
  <si>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</si>
  <si>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</si>
  <si>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</si>
  <si>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</si>
  <si>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</si>
  <si>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</si>
  <si>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</si>
  <si>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</si>
  <si>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</si>
  <si>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</si>
  <si>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</si>
  <si>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</si>
  <si>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</si>
  <si>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</si>
  <si>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</si>
  <si>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</si>
  <si>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</si>
  <si>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</si>
  <si>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</si>
  <si>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</si>
  <si>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</si>
  <si>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</si>
  <si>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</si>
  <si>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</si>
  <si>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</si>
  <si>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</si>
  <si>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</si>
  <si>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</si>
  <si>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</si>
  <si>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</si>
  <si>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</si>
  <si>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</si>
  <si>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</si>
  <si>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</si>
  <si>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</si>
  <si>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</si>
  <si>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</si>
  <si>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</si>
  <si>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</si>
  <si>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</si>
  <si>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</si>
  <si>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</si>
  <si>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</si>
  <si>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</si>
  <si>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</si>
  <si>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</si>
  <si>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</si>
  <si>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</si>
  <si>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</si>
  <si>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</si>
  <si>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</si>
  <si>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</si>
  <si>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</si>
  <si>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</si>
  <si>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</si>
  <si>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</si>
  <si>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</si>
  <si>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</si>
  <si>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</si>
  <si>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</si>
  <si>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</si>
  <si>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</si>
  <si>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</si>
  <si>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</si>
  <si>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</si>
  <si>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</si>
  <si>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</si>
  <si>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</si>
  <si>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</si>
  <si>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</si>
  <si>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</si>
  <si>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</si>
  <si>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</si>
  <si>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</si>
  <si>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</si>
  <si>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</si>
  <si>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</si>
  <si>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</si>
  <si>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</si>
  <si>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</si>
  <si>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</si>
  <si>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</si>
  <si>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</si>
  <si>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</si>
  <si>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</si>
  <si>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</si>
  <si>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</si>
  <si>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</si>
  <si>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</si>
  <si>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</si>
  <si>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</si>
  <si>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</si>
  <si>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</si>
  <si>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</si>
  <si>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</si>
  <si>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</si>
  <si>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</si>
  <si>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</si>
  <si>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</si>
  <si>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</si>
  <si>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</si>
  <si>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</si>
  <si>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</si>
  <si>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</si>
  <si>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</si>
  <si>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</si>
  <si>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</si>
  <si>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</si>
  <si>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</si>
  <si>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</si>
  <si>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</si>
  <si>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</si>
  <si>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</si>
  <si>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</si>
  <si>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</si>
  <si>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</si>
  <si>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</si>
  <si>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</si>
  <si>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</si>
  <si>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</si>
  <si>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</si>
  <si>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</si>
  <si>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</si>
  <si>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</si>
  <si>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</si>
  <si>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</si>
  <si>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</si>
  <si>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</si>
  <si>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</si>
  <si>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</si>
  <si>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</si>
  <si>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</si>
  <si>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</si>
  <si>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</si>
  <si>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</si>
  <si>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</si>
  <si>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</si>
  <si>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</si>
  <si>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</si>
  <si>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</si>
  <si>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</si>
  <si>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</si>
  <si>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</si>
  <si>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</si>
  <si>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</si>
  <si>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</si>
  <si>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</si>
  <si>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</si>
  <si>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</si>
  <si>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</si>
  <si>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</si>
  <si>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</si>
  <si>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</si>
  <si>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</si>
  <si>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</si>
  <si>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</si>
  <si>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</si>
  <si>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</si>
  <si>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</si>
  <si>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</si>
  <si>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</si>
  <si>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</si>
  <si>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</si>
  <si>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</si>
  <si>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</si>
  <si>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</si>
  <si>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</si>
  <si>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</si>
  <si>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</si>
  <si>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</si>
  <si>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</si>
  <si>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</si>
  <si>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</si>
  <si>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</si>
  <si>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</si>
  <si>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</si>
  <si>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</si>
  <si>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</si>
  <si>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</si>
  <si>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</si>
  <si>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</si>
  <si>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</si>
  <si>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</si>
  <si>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</si>
  <si>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</si>
  <si>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</si>
  <si>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</si>
  <si>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</si>
  <si>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</si>
  <si>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</si>
  <si>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</si>
  <si>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</si>
  <si>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</si>
  <si>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</si>
  <si>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</si>
  <si>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</si>
  <si>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</si>
  <si>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</si>
  <si>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</si>
  <si>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</si>
  <si>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</si>
  <si>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</si>
  <si>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</si>
  <si>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</si>
  <si>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</si>
  <si>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</si>
  <si>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</si>
  <si>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</si>
  <si>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</si>
  <si>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</si>
  <si>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</si>
  <si>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</si>
  <si>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</si>
  <si>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</si>
  <si>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</si>
  <si>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</si>
  <si>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</si>
  <si>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</si>
  <si>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</si>
  <si>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</si>
  <si>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</si>
  <si>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</si>
  <si>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</si>
  <si>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</si>
  <si>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</si>
  <si>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</si>
  <si>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</si>
  <si>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</si>
  <si>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</si>
  <si>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</si>
  <si>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</si>
  <si>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</si>
  <si>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</si>
  <si>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</si>
  <si>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</si>
  <si>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</si>
  <si>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</si>
  <si>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</si>
  <si>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</si>
  <si>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</si>
  <si>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</si>
  <si>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</si>
  <si>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</si>
  <si>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</si>
  <si>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</si>
  <si>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</si>
  <si>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</si>
  <si>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</si>
  <si>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</si>
  <si>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</si>
  <si>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</si>
  <si>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</si>
  <si>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</si>
  <si>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</si>
  <si>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</si>
  <si>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</si>
  <si>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</si>
  <si>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</si>
  <si>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</si>
  <si>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</si>
  <si>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</si>
  <si>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</si>
  <si>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</si>
  <si>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</si>
  <si>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</si>
  <si>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</si>
  <si>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</si>
  <si>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</si>
  <si>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</si>
  <si>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</si>
  <si>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</si>
  <si>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</si>
  <si>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</si>
  <si>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</si>
  <si>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</si>
  <si>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</si>
  <si>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</si>
  <si>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</si>
  <si>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</si>
  <si>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</si>
  <si>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</si>
  <si>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</si>
  <si>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</si>
  <si>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</si>
  <si>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</si>
  <si>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</si>
  <si>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</si>
  <si>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</si>
  <si>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</si>
  <si>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</si>
  <si>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</si>
  <si>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</si>
  <si>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</si>
  <si>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</si>
  <si>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</si>
  <si>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</si>
  <si>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</si>
  <si>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</si>
  <si>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</si>
  <si>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</si>
  <si>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</si>
  <si>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</si>
  <si>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</si>
  <si>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</si>
  <si>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</si>
  <si>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</si>
  <si>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</si>
  <si>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</si>
  <si>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</si>
  <si>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</si>
  <si>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</si>
  <si>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</si>
  <si>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</si>
  <si>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</si>
  <si>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</si>
  <si>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</si>
  <si>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</si>
  <si>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</si>
  <si>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</si>
  <si>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</si>
  <si>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</si>
  <si>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</si>
  <si>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</si>
  <si>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</si>
  <si>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</si>
  <si>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</si>
  <si>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</si>
  <si>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</si>
  <si>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</si>
  <si>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</si>
  <si>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</si>
  <si>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</si>
  <si>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</si>
  <si>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</si>
  <si>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</si>
  <si>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</si>
  <si>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</si>
  <si>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</si>
  <si>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</si>
  <si>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</si>
  <si>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</si>
  <si>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</si>
  <si>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</si>
  <si>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</si>
  <si>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</si>
  <si>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</si>
  <si>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</si>
  <si>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</si>
  <si>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</si>
  <si>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</si>
  <si>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</si>
  <si>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</si>
  <si>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</si>
  <si>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</si>
  <si>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</si>
  <si>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</si>
  <si>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</si>
  <si>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</si>
  <si>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</si>
  <si>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</si>
  <si>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</si>
  <si>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</si>
  <si>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</si>
  <si>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</si>
  <si>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</si>
  <si>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</si>
  <si>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</si>
  <si>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</si>
  <si>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</si>
  <si>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</si>
  <si>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</si>
  <si>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</si>
  <si>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</si>
  <si>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</si>
  <si>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</si>
  <si>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</si>
  <si>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</si>
  <si>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</si>
  <si>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</si>
  <si>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</si>
  <si>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</si>
  <si>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</si>
  <si>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</si>
  <si>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</si>
  <si>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</si>
  <si>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</si>
  <si>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</si>
  <si>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</si>
  <si>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</si>
  <si>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</si>
  <si>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</si>
  <si>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</si>
  <si>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</si>
  <si>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</si>
  <si>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</si>
  <si>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</si>
  <si>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</si>
  <si>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</si>
  <si>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</si>
  <si>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</si>
  <si>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</si>
  <si>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</si>
  <si>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</si>
  <si>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</si>
  <si>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</si>
  <si>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</si>
  <si>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</si>
  <si>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</si>
  <si>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</si>
  <si>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</si>
  <si>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</si>
  <si>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</si>
  <si>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</si>
  <si>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</si>
  <si>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</si>
  <si>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</si>
  <si>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</si>
  <si>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</si>
  <si>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</si>
  <si>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</si>
  <si>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</si>
  <si>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</si>
  <si>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</si>
  <si>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</si>
  <si>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</si>
  <si>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</si>
  <si>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</si>
  <si>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</si>
  <si>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</si>
  <si>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</si>
  <si>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</si>
  <si>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</si>
  <si>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</si>
  <si>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</si>
  <si>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</si>
  <si>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</si>
  <si>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</si>
  <si>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</si>
  <si>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</si>
  <si>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</si>
  <si>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</si>
  <si>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</si>
  <si>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</si>
  <si>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</si>
  <si>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</si>
  <si>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</si>
  <si>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</si>
  <si>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</si>
  <si>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</si>
  <si>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</si>
  <si>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</si>
  <si>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</si>
  <si>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</si>
  <si>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</si>
  <si>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</si>
  <si>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</si>
  <si>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</si>
  <si>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</si>
  <si>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</si>
  <si>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</si>
  <si>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</si>
  <si>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</si>
  <si>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</si>
  <si>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</si>
  <si>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</si>
  <si>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</si>
  <si>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</si>
  <si>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</si>
  <si>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</si>
  <si>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</si>
  <si>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</si>
  <si>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</si>
  <si>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</si>
  <si>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</si>
  <si>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</si>
  <si>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</si>
  <si>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</si>
  <si>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</si>
  <si>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</si>
  <si>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</si>
  <si>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</si>
  <si>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</si>
  <si>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</si>
  <si>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</si>
  <si>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</si>
  <si>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</si>
  <si>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</si>
  <si>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</si>
  <si>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</si>
  <si>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</si>
  <si>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</si>
  <si>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</si>
  <si>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</si>
  <si>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</si>
  <si>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</si>
  <si>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</si>
  <si>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</si>
  <si>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</si>
  <si>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</si>
  <si>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</si>
  <si>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</si>
  <si>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</si>
  <si>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</si>
  <si>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</si>
  <si>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</si>
  <si>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</si>
  <si>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</si>
  <si>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</si>
  <si>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</si>
  <si>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</si>
  <si>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</si>
  <si>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</si>
  <si>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</si>
  <si>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</si>
  <si>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</si>
  <si>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</si>
  <si>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</si>
  <si>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</si>
  <si>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</si>
  <si>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</si>
  <si>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</si>
  <si>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</si>
  <si>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</si>
  <si>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</si>
  <si>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</si>
  <si>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</si>
  <si>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</si>
  <si>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</si>
  <si>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</si>
  <si>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</si>
  <si>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</si>
  <si>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</si>
  <si>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</si>
  <si>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</si>
  <si>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</si>
  <si>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</si>
  <si>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</si>
  <si>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</si>
  <si>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</si>
  <si>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</si>
  <si>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</si>
  <si>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</si>
  <si>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</si>
  <si>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</si>
  <si>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</si>
  <si>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</si>
  <si>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</si>
  <si>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</si>
  <si>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</si>
  <si>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</si>
  <si>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</si>
  <si>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</si>
  <si>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</si>
  <si>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</si>
  <si>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</si>
  <si>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</si>
  <si>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</si>
  <si>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</si>
  <si>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</si>
  <si>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</si>
  <si>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</si>
  <si>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</si>
  <si>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</si>
  <si>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</si>
  <si>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</si>
  <si>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</si>
  <si>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</si>
  <si>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</si>
  <si>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</si>
  <si>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</si>
  <si>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</si>
  <si>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</si>
  <si>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</si>
  <si>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</si>
  <si>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</si>
  <si>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</si>
  <si>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</si>
  <si>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</si>
  <si>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</si>
  <si>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</si>
  <si>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</si>
  <si>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</si>
  <si>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</si>
  <si>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</si>
  <si>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</si>
  <si>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</si>
  <si>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</si>
  <si>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</si>
  <si>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</si>
  <si>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</si>
  <si>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</si>
  <si>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</si>
  <si>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</si>
  <si>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</si>
  <si>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</si>
  <si>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</si>
  <si>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</si>
  <si>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</si>
  <si>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</si>
  <si>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</si>
  <si>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</si>
  <si>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</si>
  <si>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</si>
  <si>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</si>
  <si>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</si>
  <si>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</si>
  <si>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</si>
  <si>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</si>
  <si>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</si>
  <si>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</si>
  <si>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</si>
  <si>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</si>
  <si>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</si>
  <si>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</si>
  <si>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</si>
  <si>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</si>
  <si>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</si>
  <si>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</si>
  <si>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</si>
  <si>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</si>
  <si>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</si>
  <si>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</si>
  <si>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</si>
  <si>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</si>
  <si>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</si>
  <si>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</si>
  <si>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</si>
  <si>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</si>
  <si>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</si>
  <si>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</si>
  <si>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</si>
  <si>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</si>
  <si>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</si>
  <si>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</si>
  <si>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</si>
  <si>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</si>
  <si>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</si>
  <si>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</si>
  <si>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</si>
  <si>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</si>
  <si>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</si>
  <si>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</si>
  <si>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</si>
  <si>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</si>
  <si>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</si>
  <si>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</si>
  <si>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</si>
  <si>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</si>
  <si>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</si>
  <si>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</si>
  <si>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</si>
  <si>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</si>
  <si>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</si>
  <si>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</si>
  <si>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</si>
  <si>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</si>
  <si>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</si>
  <si>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</si>
  <si>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</si>
  <si>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</si>
  <si>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</si>
  <si>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</si>
  <si>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</si>
  <si>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</si>
  <si>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</si>
  <si>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</si>
  <si>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</si>
  <si>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</si>
  <si>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</si>
  <si>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</si>
  <si>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</si>
  <si>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</si>
  <si>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</si>
  <si>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</si>
  <si>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</si>
  <si>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</si>
  <si>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</si>
  <si>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</si>
  <si>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</si>
  <si>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</si>
  <si>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</si>
  <si>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</si>
  <si>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</si>
  <si>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</si>
  <si>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</si>
  <si>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</si>
  <si>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</si>
  <si>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</si>
  <si>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</si>
  <si>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</si>
  <si>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</si>
  <si>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</si>
  <si>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</si>
  <si>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</si>
  <si>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</si>
  <si>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</si>
  <si>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</si>
  <si>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</si>
  <si>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</si>
  <si>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</si>
  <si>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</si>
  <si>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</si>
  <si>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</si>
  <si>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</si>
  <si>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</si>
  <si>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</si>
  <si>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</si>
  <si>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</si>
  <si>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</si>
  <si>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</si>
  <si>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</si>
  <si>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</si>
  <si>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</si>
  <si>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</si>
  <si>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</si>
  <si>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</si>
  <si>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</si>
  <si>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</si>
  <si>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</si>
  <si>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</si>
  <si>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</si>
  <si>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</si>
  <si>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</si>
  <si>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</si>
  <si>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</si>
  <si>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</si>
  <si>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</si>
  <si>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</si>
  <si>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</si>
  <si>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</si>
  <si>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</si>
  <si>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</si>
  <si>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</si>
  <si>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</si>
  <si>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</si>
  <si>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</si>
  <si>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</si>
  <si>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</si>
  <si>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</si>
  <si>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</si>
  <si>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</si>
  <si>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</si>
  <si>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</si>
  <si>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</si>
  <si>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</si>
  <si>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</si>
  <si>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</si>
  <si>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</si>
  <si>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</si>
  <si>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</si>
  <si>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</si>
  <si>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</si>
  <si>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</si>
  <si>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</si>
  <si>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</si>
  <si>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</si>
  <si>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</si>
  <si>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</si>
  <si>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</si>
  <si>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</si>
  <si>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</si>
  <si>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</si>
  <si>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</si>
  <si>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</si>
  <si>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</si>
  <si>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</si>
  <si>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</si>
  <si>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</si>
  <si>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</si>
  <si>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</si>
  <si>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</si>
  <si>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</si>
  <si>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</si>
  <si>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</si>
  <si>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</si>
  <si>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</si>
  <si>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</si>
  <si>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</si>
  <si>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</si>
  <si>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</si>
  <si>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</si>
  <si>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</si>
  <si>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</si>
  <si>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</si>
  <si>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</si>
  <si>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</si>
  <si>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</si>
  <si>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</si>
  <si>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</si>
  <si>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</si>
  <si>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</si>
  <si>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</si>
  <si>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</si>
  <si>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</si>
  <si>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</si>
  <si>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</si>
  <si>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</si>
  <si>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</si>
  <si>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</si>
  <si>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</si>
  <si>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</si>
  <si>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</si>
  <si>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</si>
  <si>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</si>
  <si>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</si>
  <si>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</si>
  <si>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</si>
  <si>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</si>
  <si>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</si>
  <si>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</si>
  <si>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</si>
  <si>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</si>
  <si>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</si>
  <si>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</si>
  <si>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</si>
  <si>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</si>
  <si>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</si>
  <si>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</si>
  <si>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</si>
  <si>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</si>
  <si>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</si>
  <si>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</si>
  <si>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</si>
  <si>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</si>
  <si>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</si>
  <si>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</si>
  <si>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</si>
  <si>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</si>
  <si>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</si>
  <si>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</si>
  <si>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</si>
  <si>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</si>
  <si>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</si>
  <si>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</si>
  <si>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</si>
  <si>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</si>
  <si>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</si>
  <si>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</si>
  <si>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</si>
  <si>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</si>
  <si>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</si>
  <si>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</si>
  <si>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</si>
  <si>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</si>
  <si>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</si>
  <si>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</si>
  <si>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</si>
  <si>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</si>
  <si>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</si>
  <si>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</si>
  <si>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</si>
  <si>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</si>
  <si>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</si>
  <si>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</si>
  <si>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</si>
  <si>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</si>
  <si>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</si>
  <si>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</si>
  <si>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</si>
  <si>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</si>
  <si>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</si>
  <si>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</si>
  <si>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</si>
  <si>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</si>
  <si>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</si>
  <si>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</si>
  <si>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</si>
  <si>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</si>
  <si>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</si>
  <si>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</si>
  <si>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</si>
  <si>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</si>
  <si>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</si>
  <si>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</si>
  <si>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</si>
  <si>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</si>
  <si>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</si>
  <si>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</si>
  <si>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</si>
  <si>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</si>
  <si>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</si>
  <si>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</si>
  <si>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</si>
  <si>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</si>
  <si>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</si>
  <si>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</si>
  <si>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</si>
  <si>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</si>
  <si>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</si>
  <si>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</si>
  <si>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</si>
  <si>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</si>
  <si>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</si>
  <si>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</si>
  <si>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</si>
  <si>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</si>
  <si>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</si>
  <si>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</si>
  <si>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</si>
  <si>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</si>
  <si>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</si>
  <si>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</si>
  <si>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</si>
  <si>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</si>
  <si>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</si>
  <si>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</si>
  <si>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</si>
  <si>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</si>
  <si>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</si>
  <si>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</si>
  <si>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</si>
  <si>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</si>
  <si>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</si>
  <si>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</si>
  <si>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</si>
  <si>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</si>
  <si>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</si>
  <si>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</si>
  <si>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</si>
  <si>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</si>
  <si>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</si>
  <si>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</si>
  <si>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</si>
  <si>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</si>
  <si>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</si>
  <si>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</si>
  <si>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</si>
  <si>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</si>
  <si>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</si>
  <si>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</si>
  <si>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</si>
  <si>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</si>
  <si>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</si>
  <si>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</si>
  <si>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</si>
  <si>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</si>
  <si>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</si>
  <si>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</si>
  <si>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</si>
  <si>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</si>
  <si>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</si>
  <si>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</si>
  <si>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</si>
  <si>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</si>
  <si>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</si>
  <si>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</si>
  <si>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</si>
  <si>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</si>
  <si>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</si>
  <si>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</si>
  <si>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</si>
  <si>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</si>
  <si>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</si>
  <si>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</si>
  <si>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</si>
  <si>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</si>
  <si>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</si>
  <si>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</si>
  <si>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</si>
  <si>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</si>
  <si>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</si>
  <si>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</si>
  <si>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</si>
  <si>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</si>
  <si>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</si>
  <si>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</si>
  <si>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</si>
  <si>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</si>
  <si>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</si>
  <si>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</si>
  <si>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</si>
  <si>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</si>
  <si>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</si>
  <si>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</si>
  <si>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</si>
  <si>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</si>
  <si>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</si>
  <si>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</si>
  <si>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</si>
  <si>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</si>
  <si>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</si>
  <si>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</si>
  <si>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</si>
  <si>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</si>
  <si>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</si>
  <si>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</si>
  <si>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</si>
  <si>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</si>
  <si>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</si>
  <si>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</si>
  <si>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</si>
  <si>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</si>
  <si>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</si>
  <si>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</si>
  <si>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</si>
  <si>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</si>
  <si>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</si>
  <si>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</si>
  <si>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</si>
  <si>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</si>
  <si>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</si>
  <si>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</si>
  <si>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</si>
  <si>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</si>
  <si>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</si>
  <si>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</si>
  <si>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</si>
  <si>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</si>
  <si>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</si>
  <si>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</si>
  <si>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</si>
  <si>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</si>
  <si>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</si>
  <si>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</si>
  <si>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</si>
  <si>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</si>
  <si>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</si>
  <si>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</si>
  <si>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</si>
  <si>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</si>
  <si>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</si>
  <si>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</si>
  <si>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</si>
  <si>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</si>
  <si>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</si>
  <si>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</si>
  <si>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</si>
  <si>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</si>
  <si>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</si>
  <si>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</si>
  <si>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</si>
  <si>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</si>
  <si>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</si>
  <si>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</si>
  <si>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</si>
  <si>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</si>
  <si>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</si>
  <si>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</si>
  <si>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</si>
  <si>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</si>
  <si>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</si>
  <si>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</si>
  <si>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</si>
  <si>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</si>
  <si>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</si>
  <si>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</si>
  <si>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</si>
  <si>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</si>
  <si>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</si>
  <si>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</si>
  <si>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</si>
  <si>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</si>
  <si>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</si>
  <si>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</si>
  <si>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</si>
  <si>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</si>
  <si>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</si>
  <si>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</si>
  <si>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</si>
  <si>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</si>
  <si>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</si>
  <si>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</si>
  <si>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</si>
  <si>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</si>
  <si>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</si>
  <si>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</si>
  <si>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</si>
  <si>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</si>
  <si>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</si>
  <si>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</si>
  <si>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</si>
  <si>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</si>
  <si>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</si>
  <si>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</si>
  <si>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</si>
  <si>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</si>
  <si>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</si>
  <si>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</si>
  <si>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</si>
  <si>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</si>
  <si>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</si>
  <si>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</si>
  <si>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</si>
  <si>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</si>
  <si>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</si>
  <si>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</si>
  <si>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</si>
  <si>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</si>
  <si>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</si>
  <si>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</si>
  <si>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</si>
  <si>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</si>
  <si>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</si>
  <si>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</si>
  <si>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</si>
  <si>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</si>
  <si>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</si>
  <si>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</si>
  <si>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</si>
  <si>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</si>
  <si>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</si>
  <si>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</si>
  <si>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</si>
  <si>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</si>
  <si>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</si>
  <si>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</si>
  <si>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</si>
  <si>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</si>
  <si>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</si>
  <si>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</si>
  <si>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</si>
  <si>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</si>
  <si>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</si>
  <si>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</si>
  <si>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</si>
  <si>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</si>
  <si>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</si>
  <si>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</si>
  <si>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</si>
  <si>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</si>
  <si>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</si>
  <si>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</si>
  <si>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</si>
  <si>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</si>
  <si>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</si>
  <si>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</si>
  <si>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</si>
  <si>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</si>
  <si>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</si>
  <si>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</si>
  <si>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</si>
  <si>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</si>
  <si>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</si>
  <si>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</si>
  <si>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</si>
  <si>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</si>
  <si>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</si>
  <si>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</si>
  <si>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</si>
  <si>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</si>
  <si>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</si>
  <si>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</si>
  <si>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</si>
  <si>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</si>
  <si>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</si>
  <si>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</si>
  <si>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</si>
  <si>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</si>
  <si>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</si>
  <si>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</si>
  <si>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</si>
  <si>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</si>
  <si>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</si>
  <si>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</si>
  <si>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</si>
  <si>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</si>
  <si>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</si>
  <si>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</si>
  <si>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</si>
  <si>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</si>
  <si>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</si>
  <si>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</si>
  <si>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</si>
  <si>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</si>
  <si>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</si>
  <si>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</si>
  <si>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</si>
  <si>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</si>
  <si>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</si>
  <si>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</si>
  <si>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</si>
  <si>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</si>
  <si>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</si>
  <si>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</si>
  <si>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</si>
  <si>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</si>
  <si>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</si>
  <si>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</si>
  <si>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</si>
  <si>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</si>
  <si>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</si>
  <si>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</si>
  <si>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</si>
  <si>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</si>
  <si>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</si>
  <si>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</si>
  <si>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</si>
  <si>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</si>
  <si>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</si>
  <si>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</si>
  <si>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</si>
  <si>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</si>
  <si>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</si>
  <si>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</si>
  <si>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</si>
  <si>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</si>
  <si>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</si>
  <si>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</si>
  <si>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</si>
  <si>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</si>
  <si>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</si>
  <si>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</si>
  <si>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</si>
  <si>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</si>
  <si>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</si>
  <si>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</si>
  <si>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</si>
  <si>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</si>
  <si>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</si>
  <si>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</si>
  <si>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</si>
  <si>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</si>
  <si>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</si>
  <si>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</si>
  <si>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</si>
  <si>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</si>
  <si>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</si>
  <si>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</si>
  <si>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</si>
  <si>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</si>
  <si>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</si>
  <si>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</si>
  <si>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</si>
  <si>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</si>
  <si>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</si>
  <si>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</si>
  <si>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</si>
  <si>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</si>
  <si>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</si>
  <si>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</si>
  <si>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</si>
  <si>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</si>
  <si>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</si>
  <si>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</si>
  <si>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</si>
  <si>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</si>
  <si>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</si>
  <si>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</si>
  <si>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</si>
  <si>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</si>
  <si>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</si>
  <si>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</si>
  <si>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</si>
  <si>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</si>
  <si>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</si>
  <si>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</si>
  <si>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</si>
  <si>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</si>
  <si>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</si>
  <si>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</si>
  <si>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</si>
  <si>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</si>
  <si>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</si>
  <si>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</si>
  <si>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</si>
  <si>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</si>
  <si>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</si>
  <si>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</si>
  <si>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</si>
  <si>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</si>
  <si>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</si>
  <si>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</si>
  <si>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</si>
  <si>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</si>
  <si>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</si>
  <si>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</si>
  <si>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</si>
  <si>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</si>
  <si>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</si>
  <si>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</si>
  <si>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</si>
  <si>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</si>
  <si>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</si>
  <si>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</si>
  <si>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</si>
  <si>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</si>
  <si>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</si>
  <si>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</si>
  <si>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</si>
  <si>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</si>
  <si>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</si>
  <si>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</si>
  <si>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</si>
  <si>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</si>
  <si>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</si>
  <si>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</si>
  <si>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</si>
  <si>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</si>
  <si>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</si>
  <si>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</si>
  <si>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</si>
  <si>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</si>
  <si>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</si>
  <si>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</si>
  <si>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</si>
  <si>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</si>
  <si>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</si>
  <si>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</si>
  <si>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</si>
  <si>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</si>
  <si>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</si>
  <si>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</si>
  <si>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</si>
  <si>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</si>
  <si>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</si>
  <si>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</si>
  <si>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</si>
  <si>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</si>
  <si>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</si>
  <si>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</si>
  <si>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</si>
  <si>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</si>
  <si>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</si>
  <si>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</si>
  <si>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</si>
  <si>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</si>
  <si>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</si>
  <si>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</si>
  <si>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</si>
  <si>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</si>
  <si>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</si>
  <si>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</si>
  <si>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</si>
  <si>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</si>
  <si>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</si>
  <si>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</si>
  <si>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</si>
  <si>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</si>
  <si>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</si>
  <si>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</si>
  <si>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</si>
  <si>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</si>
  <si>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</si>
  <si>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</si>
  <si>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</si>
  <si>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</si>
  <si>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</si>
  <si>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</si>
  <si>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</si>
  <si>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</si>
  <si>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</si>
  <si>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</si>
  <si>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</si>
  <si>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</si>
  <si>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</si>
  <si>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</si>
  <si>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</si>
  <si>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</si>
  <si>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</si>
  <si>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</si>
  <si>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</si>
  <si>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</si>
  <si>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</si>
  <si>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</si>
  <si>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</si>
  <si>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</si>
  <si>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</si>
  <si>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</si>
  <si>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</si>
  <si>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</si>
  <si>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</si>
  <si>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</si>
  <si>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</si>
  <si>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</si>
  <si>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</si>
  <si>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</si>
  <si>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</si>
  <si>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</si>
  <si>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</si>
  <si>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</si>
  <si>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</si>
  <si>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</si>
  <si>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</si>
  <si>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</si>
  <si>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</si>
  <si>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</si>
  <si>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</si>
  <si>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</si>
  <si>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</si>
  <si>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</si>
  <si>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</si>
  <si>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</si>
  <si>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</si>
  <si>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</si>
  <si>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</si>
  <si>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</si>
  <si>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</si>
  <si>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</si>
  <si>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</si>
  <si>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</si>
  <si>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</si>
  <si>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</si>
  <si>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</si>
  <si>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</si>
  <si>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</si>
  <si>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</si>
  <si>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</si>
  <si>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</si>
  <si>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</si>
  <si>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</si>
  <si>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</si>
  <si>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</si>
  <si>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</si>
  <si>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</si>
  <si>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</si>
  <si>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</si>
  <si>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</si>
  <si>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</si>
  <si>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</si>
  <si>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</si>
  <si>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</si>
  <si>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</si>
  <si>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</si>
  <si>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</si>
  <si>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</si>
  <si>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</si>
  <si>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</si>
  <si>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</si>
  <si>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</si>
  <si>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</si>
  <si>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</si>
  <si>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</si>
  <si>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</si>
  <si>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</si>
  <si>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</si>
  <si>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</si>
  <si>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</si>
  <si>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</si>
  <si>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</si>
  <si>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</si>
  <si>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</si>
  <si>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</si>
  <si>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</si>
  <si>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</si>
  <si>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</si>
  <si>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</si>
  <si>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</si>
  <si>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</si>
  <si>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</si>
  <si>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</si>
  <si>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</si>
  <si>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</si>
  <si>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</si>
  <si>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</si>
  <si>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</si>
  <si>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</si>
  <si>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</si>
  <si>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</si>
  <si>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</si>
  <si>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</si>
  <si>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</si>
  <si>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</si>
  <si>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</si>
  <si>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</si>
  <si>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</si>
  <si>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</si>
  <si>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</si>
  <si>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</si>
  <si>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</si>
  <si>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</si>
  <si>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</si>
  <si>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</si>
  <si>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</si>
  <si>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</si>
  <si>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</si>
  <si>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</si>
  <si>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</si>
  <si>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</si>
  <si>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</si>
  <si>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</si>
  <si>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</si>
  <si>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</si>
  <si>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</si>
  <si>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</si>
  <si>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</si>
  <si>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</si>
  <si>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</si>
  <si>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</si>
  <si>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</si>
  <si>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</si>
  <si>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</si>
  <si>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</si>
  <si>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</si>
  <si>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</si>
  <si>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</si>
  <si>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</si>
  <si>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</si>
  <si>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</si>
  <si>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</si>
  <si>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</si>
  <si>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</si>
  <si>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</si>
  <si>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</si>
  <si>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</si>
  <si>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</si>
  <si>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</si>
  <si>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</si>
  <si>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</si>
  <si>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</si>
  <si>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</si>
  <si>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</si>
  <si>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</si>
  <si>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</si>
  <si>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</si>
  <si>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</si>
  <si>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</si>
  <si>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</si>
  <si>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</si>
  <si>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</si>
  <si>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</si>
  <si>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</si>
  <si>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</si>
  <si>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</si>
  <si>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</si>
  <si>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</si>
  <si>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</si>
  <si>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</si>
  <si>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</si>
  <si>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</si>
  <si>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</si>
  <si>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</si>
  <si>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</si>
  <si>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</si>
  <si>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</si>
  <si>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</si>
  <si>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</si>
  <si>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</si>
  <si>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</si>
  <si>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</si>
  <si>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</si>
  <si>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</si>
  <si>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</si>
  <si>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</si>
  <si>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</si>
  <si>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</si>
  <si>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</si>
  <si>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</si>
  <si>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</si>
  <si>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</si>
  <si>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</si>
  <si>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</si>
  <si>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</si>
  <si>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</si>
  <si>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</si>
  <si>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</si>
  <si>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</si>
  <si>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</si>
  <si>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</si>
  <si>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</si>
  <si>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</si>
  <si>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</si>
  <si>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</si>
  <si>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</si>
  <si>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</si>
  <si>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</si>
  <si>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</si>
  <si>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</si>
  <si>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</si>
  <si>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</si>
  <si>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</si>
  <si>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</si>
  <si>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</si>
  <si>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</si>
  <si>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</si>
  <si>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</si>
  <si>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</si>
  <si>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</si>
  <si>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</si>
  <si>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</si>
  <si>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</si>
  <si>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</si>
  <si>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</si>
  <si>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</si>
  <si>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</si>
  <si>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</si>
  <si>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</si>
  <si>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</si>
  <si>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</si>
  <si>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</si>
  <si>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</si>
  <si>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</si>
  <si>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</si>
  <si>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</si>
  <si>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</si>
  <si>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</si>
  <si>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</si>
  <si>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</si>
  <si>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</si>
  <si>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</si>
  <si>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</si>
  <si>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</si>
  <si>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</si>
  <si>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</si>
  <si>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</si>
  <si>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</si>
  <si>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</si>
  <si>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</si>
  <si>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</si>
  <si>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</si>
  <si>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</si>
  <si>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</si>
  <si>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</si>
  <si>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</si>
  <si>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</si>
  <si>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</si>
  <si>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</si>
  <si>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</si>
  <si>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</si>
  <si>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</si>
  <si>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</si>
  <si>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</si>
  <si>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</si>
  <si>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</si>
  <si>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</si>
  <si>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</si>
  <si>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</si>
  <si>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</si>
  <si>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</si>
  <si>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</si>
  <si>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</si>
  <si>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</si>
  <si>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</si>
  <si>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</si>
  <si>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</si>
  <si>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</si>
  <si>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</si>
  <si>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</si>
  <si>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</si>
  <si>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</si>
  <si>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</si>
  <si>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</si>
  <si>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</si>
  <si>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</si>
  <si>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</si>
  <si>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</si>
  <si>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</si>
  <si>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</si>
  <si>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</si>
  <si>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</si>
  <si>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</si>
  <si>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</si>
  <si>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</si>
  <si>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</si>
  <si>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</si>
  <si>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</si>
  <si>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</si>
  <si>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</si>
  <si>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</si>
  <si>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</si>
  <si>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</si>
  <si>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</si>
  <si>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</si>
  <si>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</si>
  <si>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</si>
  <si>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</si>
  <si>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</si>
  <si>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</si>
  <si>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</si>
  <si>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</si>
  <si>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</si>
  <si>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</si>
  <si>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</si>
  <si>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</si>
  <si>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</si>
  <si>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</si>
  <si>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</si>
  <si>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</si>
  <si>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</si>
  <si>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</si>
  <si>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</si>
  <si>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</si>
  <si>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</si>
  <si>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</si>
  <si>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</si>
  <si>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</si>
  <si>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</si>
  <si>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</si>
  <si>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</si>
  <si>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</si>
  <si>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</si>
  <si>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</si>
  <si>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</si>
  <si>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</si>
  <si>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</si>
  <si>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</si>
  <si>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</si>
  <si>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</si>
  <si>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</si>
  <si>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</si>
  <si>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</si>
  <si>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</si>
  <si>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</si>
  <si>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</si>
  <si>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</si>
  <si>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</si>
  <si>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</si>
  <si>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</si>
  <si>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</si>
  <si>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</si>
  <si>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</si>
  <si>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</si>
  <si>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</si>
  <si>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</si>
  <si>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</si>
  <si>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</si>
  <si>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</si>
  <si>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</si>
  <si>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</si>
  <si>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</si>
  <si>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</si>
  <si>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</si>
  <si>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</si>
  <si>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</si>
  <si>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</si>
  <si>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</si>
  <si>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</si>
  <si>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</si>
  <si>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</si>
  <si>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</si>
  <si>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</si>
  <si>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</si>
  <si>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</si>
  <si>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</si>
  <si>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</si>
  <si>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</si>
  <si>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</si>
  <si>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</si>
  <si>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</si>
  <si>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</si>
  <si>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</si>
  <si>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</si>
  <si>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</si>
  <si>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</si>
  <si>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</si>
  <si>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</si>
  <si>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</si>
  <si>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</si>
  <si>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</si>
  <si>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</si>
  <si>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</si>
  <si>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</si>
  <si>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</si>
  <si>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</si>
  <si>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</si>
  <si>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</si>
  <si>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</si>
  <si>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</si>
  <si>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</si>
  <si>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</si>
  <si>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</si>
  <si>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</si>
  <si>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</si>
  <si>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</si>
  <si>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</si>
  <si>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</si>
  <si>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</si>
  <si>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</si>
  <si>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</si>
  <si>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</si>
  <si>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</si>
  <si>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</si>
  <si>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</si>
  <si>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</si>
  <si>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</si>
  <si>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</si>
  <si>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</si>
  <si>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</si>
  <si>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</si>
  <si>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</si>
  <si>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</si>
  <si>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</si>
  <si>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</si>
  <si>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</si>
  <si>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</si>
  <si>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</si>
  <si>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</si>
  <si>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</si>
  <si>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</si>
  <si>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</si>
  <si>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</si>
  <si>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</si>
  <si>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</si>
  <si>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</si>
  <si>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</si>
  <si>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</si>
  <si>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</si>
  <si>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</si>
  <si>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</si>
  <si>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</si>
  <si>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</si>
  <si>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</si>
  <si>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</si>
  <si>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</si>
  <si>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</si>
  <si>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</si>
  <si>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</si>
  <si>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</si>
  <si>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</si>
  <si>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</si>
  <si>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</si>
  <si>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</si>
  <si>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</si>
  <si>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</si>
  <si>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</si>
  <si>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</si>
  <si>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</si>
  <si>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</si>
  <si>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</si>
  <si>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</si>
  <si>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</si>
  <si>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</si>
  <si>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</si>
  <si>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</si>
  <si>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</si>
  <si>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</si>
  <si>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</si>
  <si>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</si>
  <si>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</si>
  <si>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</si>
  <si>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</si>
  <si>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</si>
  <si>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</si>
  <si>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</si>
  <si>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</si>
  <si>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</si>
  <si>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</si>
  <si>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</si>
  <si>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</si>
  <si>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</si>
  <si>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</si>
  <si>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</si>
  <si>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</si>
  <si>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</si>
  <si>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</si>
  <si>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</si>
  <si>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</si>
  <si>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</si>
  <si>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</si>
  <si>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</si>
  <si>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</si>
  <si>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</si>
  <si>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</si>
  <si>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</si>
  <si>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</si>
  <si>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</si>
  <si>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</si>
  <si>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</si>
  <si>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</si>
  <si>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</si>
  <si>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</si>
  <si>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</si>
  <si>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</si>
  <si>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</si>
  <si>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</si>
  <si>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</si>
  <si>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</si>
  <si>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</si>
  <si>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</si>
  <si>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</si>
  <si>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</si>
  <si>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</si>
  <si>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</si>
  <si>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</si>
  <si>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</si>
  <si>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</si>
  <si>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</si>
  <si>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</si>
  <si>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</si>
  <si>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</si>
  <si>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</si>
  <si>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</si>
  <si>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</si>
  <si>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</si>
  <si>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</si>
  <si>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</si>
  <si>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</si>
  <si>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</si>
  <si>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</si>
  <si>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</si>
  <si>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</si>
  <si>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</si>
  <si>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</si>
  <si>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</si>
  <si>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</si>
  <si>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</si>
  <si>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</si>
  <si>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</si>
  <si>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</si>
  <si>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</si>
  <si>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</si>
  <si>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</si>
  <si>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</si>
  <si>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</si>
  <si>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</si>
  <si>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</si>
  <si>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</si>
  <si>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</si>
  <si>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</si>
  <si>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</si>
  <si>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</si>
  <si>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</si>
  <si>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</si>
  <si>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</si>
  <si>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</si>
  <si>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</si>
  <si>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</si>
  <si>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</si>
  <si>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</si>
  <si>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</si>
  <si>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</si>
  <si>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</si>
  <si>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</si>
  <si>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</si>
  <si>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</si>
  <si>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</si>
  <si>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</si>
  <si>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</si>
  <si>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</si>
  <si>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</si>
  <si>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</si>
  <si>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</si>
  <si>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</si>
  <si>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</si>
  <si>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</si>
  <si>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</si>
  <si>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</si>
  <si>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</si>
  <si>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</si>
  <si>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</si>
  <si>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</si>
  <si>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</si>
  <si>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</si>
  <si>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</si>
  <si>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</si>
  <si>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</si>
  <si>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</si>
  <si>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</si>
  <si>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</si>
  <si>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</si>
  <si>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</si>
  <si>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</si>
  <si>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</si>
  <si>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</si>
  <si>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</si>
  <si>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</si>
  <si>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</si>
  <si>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</si>
  <si>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</si>
  <si>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</si>
  <si>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</si>
  <si>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</si>
  <si>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</si>
  <si>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</si>
  <si>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</si>
  <si>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</si>
  <si>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</si>
  <si>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</si>
  <si>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</si>
  <si>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</si>
  <si>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</si>
  <si>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</si>
  <si>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</si>
  <si>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</si>
  <si>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</si>
  <si>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</si>
  <si>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</si>
  <si>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</si>
  <si>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</si>
  <si>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</si>
  <si>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</si>
  <si>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</si>
  <si>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</si>
  <si>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</si>
  <si>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</si>
  <si>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</si>
  <si>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</si>
  <si>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</si>
  <si>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</si>
  <si>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</si>
  <si>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</si>
  <si>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</si>
  <si>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</si>
  <si>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</si>
  <si>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</si>
  <si>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</si>
  <si>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</si>
  <si>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</si>
  <si>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</si>
  <si>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</si>
  <si>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</si>
  <si>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</si>
  <si>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</si>
  <si>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</si>
  <si>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</si>
  <si>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</si>
  <si>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</si>
  <si>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</si>
  <si>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</si>
  <si>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</si>
  <si>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</si>
  <si>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</si>
  <si>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</si>
  <si>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</si>
  <si>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</si>
  <si>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</si>
  <si>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</si>
  <si>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</si>
  <si>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</si>
  <si>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</si>
  <si>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</si>
  <si>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</si>
  <si>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</si>
  <si>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</si>
  <si>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</si>
  <si>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</si>
  <si>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</si>
  <si>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</si>
  <si>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</si>
  <si>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</si>
  <si>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</si>
  <si>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</si>
  <si>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</si>
  <si>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</si>
  <si>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</si>
  <si>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</si>
  <si>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</si>
  <si>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</si>
  <si>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</si>
  <si>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</si>
  <si>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</si>
  <si>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</si>
  <si>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</si>
  <si>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</si>
  <si>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</si>
  <si>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</si>
  <si>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</si>
  <si>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</si>
  <si>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</si>
  <si>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</si>
  <si>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</si>
  <si>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</si>
  <si>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</si>
  <si>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</si>
  <si>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</si>
  <si>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</si>
  <si>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</si>
  <si>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</si>
  <si>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</si>
  <si>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</si>
  <si>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</si>
  <si>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</si>
  <si>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</si>
  <si>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</si>
  <si>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</si>
  <si>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</si>
  <si>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</si>
  <si>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</si>
  <si>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</si>
  <si>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</si>
  <si>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</si>
  <si>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</si>
  <si>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</si>
  <si>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</si>
  <si>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</si>
  <si>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</si>
  <si>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</si>
  <si>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</si>
  <si>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</si>
  <si>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</si>
  <si>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</si>
  <si>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</si>
  <si>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</si>
  <si>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</si>
  <si>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</si>
  <si>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</si>
  <si>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</si>
  <si>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</si>
  <si>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</si>
  <si>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</si>
  <si>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</si>
  <si>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</si>
  <si>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</si>
  <si>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</si>
  <si>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</si>
  <si>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</si>
  <si>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</si>
  <si>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</si>
  <si>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</si>
  <si>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</si>
  <si>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</si>
  <si>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</si>
  <si>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</si>
  <si>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</si>
  <si>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</si>
  <si>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</si>
  <si>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</si>
  <si>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</si>
  <si>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</si>
  <si>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</si>
  <si>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</si>
  <si>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</si>
  <si>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</si>
  <si>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</si>
  <si>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</si>
  <si>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</si>
  <si>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</si>
  <si>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</si>
  <si>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</si>
  <si>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</si>
  <si>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</si>
  <si>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</si>
  <si>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</si>
  <si>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</si>
  <si>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</si>
  <si>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</si>
  <si>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</si>
  <si>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</si>
  <si>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</si>
  <si>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</si>
  <si>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</si>
  <si>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</si>
  <si>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</si>
  <si>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</si>
  <si>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</si>
  <si>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</si>
  <si>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</si>
  <si>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</si>
  <si>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</si>
  <si>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</si>
  <si>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</si>
  <si>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</si>
  <si>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</si>
  <si>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</si>
  <si>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</si>
  <si>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</si>
  <si>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</si>
  <si>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</si>
  <si>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</si>
  <si>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</si>
  <si>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</si>
  <si>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</si>
  <si>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</si>
  <si>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</si>
  <si>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</si>
  <si>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</si>
  <si>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</si>
  <si>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</si>
  <si>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</si>
  <si>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</si>
  <si>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</si>
  <si>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</si>
  <si>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</si>
  <si>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</si>
  <si>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</si>
  <si>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</si>
  <si>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</si>
  <si>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</si>
  <si>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</si>
  <si>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</si>
  <si>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</si>
  <si>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</si>
  <si>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</si>
  <si>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</si>
  <si>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</si>
  <si>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</si>
  <si>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</si>
  <si>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</si>
  <si>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</si>
  <si>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</si>
  <si>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</si>
  <si>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</si>
  <si>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</si>
  <si>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</si>
  <si>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</si>
  <si>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</si>
  <si>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</si>
  <si>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</si>
  <si>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</si>
  <si>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</si>
  <si>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</si>
  <si>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</si>
  <si>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</si>
  <si>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</si>
  <si>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</si>
  <si>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</si>
  <si>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</si>
  <si>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</si>
  <si>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</si>
  <si>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</si>
  <si>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</si>
  <si>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</si>
  <si>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</si>
  <si>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</si>
  <si>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</si>
  <si>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</si>
  <si>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</si>
  <si>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</si>
  <si>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</si>
  <si>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</si>
  <si>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</si>
  <si>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</si>
  <si>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</si>
  <si>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</si>
  <si>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</si>
  <si>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</si>
  <si>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</si>
  <si>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</si>
  <si>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</si>
  <si>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</si>
  <si>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</si>
  <si>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</si>
  <si>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</si>
  <si>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</si>
  <si>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</si>
  <si>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</si>
  <si>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</si>
  <si>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</si>
  <si>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</si>
  <si>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</si>
  <si>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</si>
  <si>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</si>
  <si>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</si>
  <si>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</si>
  <si>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</si>
  <si>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</si>
  <si>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</si>
  <si>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</si>
  <si>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</si>
  <si>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</si>
  <si>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</si>
  <si>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</si>
  <si>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</si>
  <si>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</si>
  <si>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</si>
  <si>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</si>
  <si>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</si>
  <si>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</si>
  <si>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</si>
  <si>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</si>
  <si>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</si>
  <si>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</si>
  <si>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</si>
  <si>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</si>
  <si>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</si>
  <si>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</si>
  <si>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</si>
  <si>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</si>
  <si>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</si>
  <si>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</si>
  <si>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</si>
  <si>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</si>
  <si>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</si>
  <si>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</si>
  <si>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</si>
  <si>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</si>
  <si>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</si>
  <si>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</si>
  <si>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</si>
  <si>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</si>
  <si>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</si>
  <si>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</si>
  <si>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</si>
  <si>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</si>
  <si>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</si>
  <si>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</si>
  <si>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</si>
  <si>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</si>
  <si>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</si>
  <si>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</si>
  <si>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</si>
  <si>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</si>
  <si>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</si>
  <si>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</si>
  <si>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</si>
  <si>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</si>
  <si>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</si>
  <si>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</si>
  <si>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</si>
  <si>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</si>
  <si>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</si>
  <si>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</si>
  <si>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</si>
  <si>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</si>
  <si>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</si>
  <si>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</si>
  <si>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</si>
  <si>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</si>
  <si>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</si>
  <si>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</si>
  <si>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</si>
  <si>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</si>
  <si>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</si>
  <si>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</si>
  <si>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</si>
  <si>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</si>
  <si>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</si>
  <si>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</si>
  <si>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</si>
  <si>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</si>
  <si>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</si>
  <si>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</si>
  <si>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</si>
  <si>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</si>
  <si>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</si>
  <si>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</si>
  <si>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</si>
  <si>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</si>
  <si>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</si>
  <si>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</si>
  <si>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</si>
  <si>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</si>
  <si>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</si>
  <si>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</si>
  <si>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</si>
  <si>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</si>
  <si>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</si>
  <si>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</si>
  <si>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</si>
  <si>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</si>
  <si>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</si>
  <si>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</si>
  <si>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</si>
  <si>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</si>
  <si>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</si>
  <si>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</si>
  <si>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</si>
  <si>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</si>
  <si>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</si>
  <si>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</si>
  <si>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</si>
  <si>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</si>
  <si>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</si>
  <si>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</si>
  <si>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</si>
  <si>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</si>
  <si>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</si>
  <si>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</si>
  <si>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</si>
  <si>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</si>
  <si>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</si>
  <si>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</si>
  <si>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</si>
  <si>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</si>
  <si>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</si>
  <si>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</si>
  <si>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</si>
  <si>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</si>
  <si>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</si>
  <si>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</si>
  <si>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</si>
  <si>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</si>
  <si>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</si>
  <si>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</si>
  <si>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</si>
  <si>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</si>
  <si>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</si>
  <si>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</si>
  <si>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</si>
  <si>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</si>
  <si>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</si>
  <si>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</si>
  <si>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</si>
  <si>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</si>
  <si>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</si>
  <si>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</si>
  <si>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</si>
  <si>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</si>
  <si>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</si>
  <si>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</si>
  <si>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</si>
  <si>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</si>
  <si>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</si>
  <si>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</si>
  <si>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</si>
  <si>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</si>
  <si>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</si>
  <si>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</si>
  <si>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</si>
  <si>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</si>
  <si>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</si>
  <si>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</si>
  <si>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</si>
  <si>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</si>
  <si>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</si>
  <si>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</si>
  <si>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</si>
  <si>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</si>
  <si>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</si>
  <si>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</si>
  <si>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</si>
  <si>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</si>
  <si>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</si>
  <si>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</si>
  <si>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</si>
  <si>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</si>
  <si>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</si>
  <si>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</si>
  <si>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</si>
  <si>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</si>
  <si>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</si>
  <si>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</si>
  <si>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</si>
  <si>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</si>
  <si>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</si>
  <si>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</si>
  <si>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</si>
  <si>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</si>
  <si>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</si>
  <si>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</si>
  <si>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</si>
  <si>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</si>
  <si>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</si>
  <si>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</si>
  <si>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</si>
  <si>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</si>
  <si>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</si>
  <si>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</si>
  <si>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</si>
  <si>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</si>
  <si>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</si>
  <si>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</si>
  <si>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</si>
  <si>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</si>
  <si>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</si>
  <si>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</si>
  <si>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</si>
  <si>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</si>
  <si>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</si>
  <si>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</si>
  <si>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</si>
  <si>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</si>
  <si>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</si>
  <si>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</si>
  <si>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</si>
  <si>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</si>
  <si>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</si>
  <si>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</si>
  <si>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</si>
  <si>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</si>
  <si>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</si>
  <si>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</si>
  <si>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</si>
  <si>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</si>
  <si>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</si>
  <si>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</si>
  <si>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</si>
  <si>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</si>
  <si>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</si>
  <si>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</si>
  <si>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</si>
  <si>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</si>
  <si>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</si>
  <si>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</si>
  <si>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</si>
  <si>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</si>
  <si>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</si>
  <si>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</si>
  <si>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</si>
  <si>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</si>
  <si>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</si>
  <si>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</si>
  <si>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</si>
  <si>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</si>
  <si>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</si>
  <si>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</si>
  <si>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</si>
  <si>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</si>
  <si>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</si>
  <si>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</si>
  <si>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</si>
  <si>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</si>
  <si>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</si>
  <si>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</si>
  <si>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</si>
  <si>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</si>
  <si>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</si>
  <si>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</si>
  <si>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</si>
  <si>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</si>
  <si>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</si>
  <si>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</si>
  <si>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</si>
  <si>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</si>
  <si>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</si>
  <si>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</si>
  <si>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</si>
  <si>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</si>
  <si>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</si>
  <si>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</si>
  <si>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</si>
  <si>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</si>
  <si>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</si>
  <si>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</si>
  <si>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</si>
  <si>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</si>
  <si>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</si>
  <si>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</si>
  <si>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</si>
  <si>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</si>
  <si>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</si>
  <si>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</si>
  <si>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</si>
  <si>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</si>
  <si>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</si>
  <si>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</si>
  <si>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</si>
  <si>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</si>
  <si>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</si>
  <si>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</si>
  <si>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</si>
  <si>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</si>
  <si>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</si>
  <si>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</si>
  <si>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</si>
  <si>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</si>
  <si>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</si>
  <si>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</si>
  <si>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</si>
  <si>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</si>
  <si>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</si>
  <si>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</si>
  <si>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</si>
  <si>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</si>
  <si>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</si>
  <si>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</si>
  <si>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</si>
  <si>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</si>
  <si>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</si>
  <si>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</si>
  <si>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</si>
  <si>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</si>
  <si>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</si>
  <si>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</si>
  <si>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</si>
  <si>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</si>
  <si>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</si>
  <si>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</si>
  <si>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</si>
  <si>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</si>
  <si>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</si>
  <si>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</si>
  <si>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</si>
  <si>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</si>
  <si>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</si>
  <si>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</si>
  <si>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</si>
  <si>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</si>
  <si>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</si>
  <si>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</si>
  <si>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</si>
  <si>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</si>
  <si>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</si>
  <si>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</si>
  <si>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</si>
  <si>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</si>
  <si>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</si>
  <si>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</si>
  <si>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</si>
  <si>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</si>
  <si>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</si>
  <si>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</si>
  <si>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</si>
  <si>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</si>
  <si>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</si>
  <si>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</si>
  <si>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</si>
  <si>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</si>
  <si>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</si>
  <si>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</si>
  <si>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</si>
  <si>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</si>
  <si>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</si>
  <si>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</si>
  <si>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</si>
  <si>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</si>
  <si>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</si>
  <si>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</si>
  <si>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</si>
  <si>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</si>
  <si>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</si>
  <si>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</si>
  <si>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</si>
  <si>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</si>
  <si>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</si>
  <si>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</si>
  <si>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</si>
  <si>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</si>
  <si>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</si>
  <si>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</si>
  <si>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</si>
  <si>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</si>
  <si>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</si>
  <si>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</si>
  <si>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</si>
  <si>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</si>
  <si>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</si>
  <si>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</si>
  <si>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</si>
  <si>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</si>
  <si>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</si>
  <si>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</si>
  <si>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</si>
  <si>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</si>
  <si>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</si>
  <si>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</si>
  <si>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</si>
  <si>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</si>
  <si>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</si>
  <si>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</si>
  <si>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</si>
  <si>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</si>
  <si>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</si>
  <si>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</si>
  <si>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</si>
  <si>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</si>
  <si>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</si>
  <si>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</si>
  <si>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</si>
  <si>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</si>
  <si>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</si>
  <si>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</si>
  <si>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</si>
  <si>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</si>
  <si>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</si>
  <si>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</si>
  <si>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</si>
  <si>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</si>
  <si>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</si>
  <si>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</si>
  <si>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</si>
  <si>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</si>
  <si>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</si>
  <si>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</si>
  <si>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</si>
  <si>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</si>
  <si>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</si>
  <si>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</si>
  <si>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</si>
  <si>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</si>
  <si>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</si>
  <si>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</si>
  <si>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</si>
  <si>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</si>
  <si>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</si>
  <si>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</si>
  <si>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</si>
  <si>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</si>
  <si>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</si>
  <si>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</si>
  <si>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</si>
  <si>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</si>
  <si>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</si>
  <si>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</si>
  <si>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</si>
  <si>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</si>
  <si>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</si>
  <si>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</si>
  <si>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</si>
  <si>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</si>
  <si>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</si>
  <si>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</si>
  <si>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</si>
  <si>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</si>
  <si>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</si>
  <si>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</si>
  <si>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</si>
  <si>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</si>
  <si>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</si>
  <si>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</si>
  <si>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</si>
  <si>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</si>
  <si>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</si>
  <si>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</si>
  <si>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</si>
  <si>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</si>
  <si>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</si>
  <si>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</si>
  <si>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</si>
  <si>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</si>
  <si>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</si>
  <si>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</si>
  <si>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</si>
  <si>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</si>
  <si>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</si>
  <si>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</si>
  <si>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</si>
  <si>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</si>
  <si>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</si>
  <si>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</si>
  <si>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</si>
  <si>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</si>
  <si>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</si>
  <si>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</si>
  <si>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</si>
  <si>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</si>
  <si>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</si>
  <si>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</si>
  <si>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</si>
  <si>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</si>
  <si>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</si>
  <si>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</si>
  <si>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</si>
  <si>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</si>
  <si>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</si>
  <si>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</si>
  <si>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</si>
  <si>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</si>
  <si>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</si>
  <si>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</si>
  <si>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</si>
  <si>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</si>
  <si>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</si>
  <si>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</si>
  <si>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</si>
  <si>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</si>
  <si>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</si>
  <si>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</si>
  <si>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</si>
  <si>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</si>
  <si>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</si>
  <si>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</si>
  <si>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</si>
  <si>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</si>
  <si>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</si>
  <si>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</si>
  <si>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</si>
  <si>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</si>
  <si>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</si>
  <si>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</si>
  <si>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</si>
  <si>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</si>
  <si>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</si>
  <si>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</si>
  <si>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</si>
  <si>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</si>
  <si>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</si>
  <si>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</si>
  <si>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</si>
  <si>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</si>
  <si>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</si>
  <si>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</si>
  <si>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</si>
  <si>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</si>
  <si>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</si>
  <si>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</si>
  <si>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</si>
  <si>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</si>
  <si>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</si>
  <si>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</si>
  <si>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</si>
  <si>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</si>
  <si>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</si>
  <si>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</si>
  <si>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</si>
  <si>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</si>
  <si>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</si>
  <si>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</si>
  <si>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</si>
  <si>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</si>
  <si>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</si>
  <si>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</si>
  <si>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</si>
  <si>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</si>
  <si>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</si>
  <si>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</si>
  <si>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</si>
  <si>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</si>
  <si>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</si>
  <si>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</si>
  <si>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</si>
  <si>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</si>
  <si>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</si>
  <si>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</si>
  <si>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</si>
  <si>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</si>
  <si>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</si>
  <si>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</si>
  <si>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</si>
  <si>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</si>
  <si>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</si>
  <si>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</si>
  <si>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</si>
  <si>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</si>
  <si>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</si>
  <si>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</si>
  <si>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</si>
  <si>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</si>
  <si>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</si>
  <si>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</si>
  <si>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</si>
  <si>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</si>
  <si>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</si>
  <si>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</si>
  <si>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</si>
  <si>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</si>
  <si>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</si>
  <si>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</si>
  <si>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</si>
  <si>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</si>
  <si>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</si>
  <si>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</si>
  <si>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</si>
  <si>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</si>
  <si>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</si>
  <si>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</si>
  <si>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</si>
  <si>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</si>
  <si>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</si>
  <si>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</si>
  <si>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</si>
  <si>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</si>
  <si>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</si>
  <si>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</si>
  <si>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</si>
  <si>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</si>
  <si>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</si>
  <si>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</si>
  <si>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</si>
  <si>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</si>
  <si>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</si>
  <si>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</si>
  <si>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</si>
  <si>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</si>
  <si>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</si>
  <si>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</si>
  <si>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</si>
  <si>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</si>
  <si>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</si>
  <si>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</si>
  <si>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</si>
  <si>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</si>
  <si>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</si>
  <si>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</si>
  <si>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</si>
  <si>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</si>
  <si>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</si>
  <si>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</si>
  <si>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</si>
  <si>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</si>
  <si>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</si>
  <si>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</si>
  <si>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</si>
  <si>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</si>
  <si>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</si>
  <si>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</si>
  <si>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</si>
  <si>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</si>
  <si>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</si>
  <si>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</si>
  <si>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</si>
  <si>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</si>
  <si>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</si>
  <si>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</si>
  <si>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</si>
  <si>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</si>
  <si>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</si>
  <si>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</si>
  <si>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</si>
  <si>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</si>
  <si>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</si>
  <si>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</si>
  <si>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</si>
  <si>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</si>
  <si>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</si>
  <si>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</si>
  <si>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</si>
  <si>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</si>
  <si>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</si>
  <si>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</si>
  <si>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</si>
  <si>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</si>
  <si>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</si>
  <si>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</si>
  <si>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</si>
  <si>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</si>
  <si>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</si>
  <si>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</si>
  <si>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</si>
  <si>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</si>
  <si>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</si>
  <si>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</si>
  <si>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</si>
  <si>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</si>
  <si>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</si>
  <si>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</si>
  <si>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</si>
  <si>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</si>
  <si>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</si>
  <si>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</si>
  <si>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</si>
  <si>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</si>
  <si>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</si>
  <si>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</si>
  <si>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</si>
  <si>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</si>
  <si>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</si>
  <si>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</si>
  <si>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</si>
  <si>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</si>
  <si>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</si>
  <si>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</si>
  <si>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</si>
  <si>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</si>
  <si>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</si>
  <si>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</si>
  <si>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</si>
  <si>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</si>
  <si>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</si>
  <si>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</si>
  <si>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</si>
  <si>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</si>
  <si>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</si>
  <si>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</si>
  <si>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</si>
  <si>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</si>
  <si>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</si>
  <si>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</si>
  <si>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</si>
  <si>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</si>
  <si>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</si>
  <si>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</si>
  <si>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</si>
  <si>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</si>
  <si>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</si>
  <si>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</si>
  <si>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</si>
  <si>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</si>
  <si>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</si>
  <si>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</si>
  <si>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</si>
  <si>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</si>
  <si>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</si>
  <si>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</si>
  <si>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</si>
  <si>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</si>
  <si>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</si>
  <si>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</si>
  <si>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</si>
  <si>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</si>
  <si>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</si>
  <si>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</si>
  <si>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</si>
  <si>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</si>
  <si>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</si>
  <si>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</si>
  <si>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</si>
  <si>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</si>
  <si>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</si>
  <si>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</si>
  <si>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</si>
  <si>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</si>
  <si>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</si>
  <si>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</si>
  <si>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</si>
  <si>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</si>
  <si>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</si>
  <si>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</si>
  <si>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</si>
  <si>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</si>
  <si>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</si>
  <si>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</si>
  <si>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</si>
  <si>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</si>
  <si>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</si>
  <si>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</si>
  <si>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</si>
  <si>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</si>
  <si>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</si>
  <si>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</si>
  <si>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</si>
  <si>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</si>
  <si>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</si>
  <si>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</si>
  <si>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</si>
  <si>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</si>
  <si>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</si>
  <si>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</si>
  <si>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</si>
  <si>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</si>
  <si>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</si>
  <si>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</si>
  <si>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</si>
  <si>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</si>
  <si>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</si>
  <si>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</si>
  <si>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</si>
  <si>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</si>
  <si>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</si>
  <si>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</si>
  <si>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</si>
  <si>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</si>
  <si>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</si>
  <si>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</si>
  <si>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</si>
  <si>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</si>
  <si>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</si>
  <si>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</si>
  <si>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</si>
  <si>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</si>
  <si>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</si>
  <si>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</si>
  <si>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</si>
  <si>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</si>
  <si>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</si>
  <si>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</si>
  <si>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</si>
  <si>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</si>
  <si>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</si>
  <si>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</si>
  <si>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</si>
  <si>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</si>
  <si>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</si>
  <si>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</si>
  <si>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</si>
  <si>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</si>
  <si>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</si>
  <si>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</si>
  <si>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</si>
  <si>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</si>
  <si>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</si>
  <si>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</si>
  <si>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</si>
  <si>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</si>
  <si>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</si>
  <si>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</si>
  <si>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</si>
  <si>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</si>
  <si>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</si>
  <si>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</si>
  <si>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</si>
  <si>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</si>
  <si>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</si>
  <si>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</si>
  <si>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</si>
  <si>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</si>
  <si>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</si>
  <si>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</si>
  <si>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</si>
  <si>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</si>
  <si>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</si>
  <si>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</si>
  <si>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</si>
  <si>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</si>
  <si>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</si>
  <si>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</si>
  <si>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</si>
  <si>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</si>
  <si>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</si>
  <si>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</si>
  <si>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</si>
  <si>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</si>
  <si>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</si>
  <si>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</si>
  <si>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</si>
  <si>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</si>
  <si>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</si>
  <si>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</si>
  <si>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</si>
  <si>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</si>
  <si>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</si>
  <si>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</si>
  <si>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</si>
  <si>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</si>
  <si>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</si>
  <si>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</si>
  <si>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</si>
  <si>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</si>
  <si>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</si>
  <si>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</si>
  <si>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</si>
  <si>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</si>
  <si>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</si>
  <si>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</si>
  <si>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</si>
  <si>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</si>
  <si>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</si>
  <si>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</si>
  <si>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</si>
  <si>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</si>
  <si>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</si>
  <si>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</si>
  <si>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</si>
  <si>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</si>
  <si>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</si>
  <si>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</si>
  <si>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</si>
  <si>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</si>
  <si>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</si>
  <si>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</si>
  <si>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</si>
  <si>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</si>
  <si>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</si>
  <si>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</si>
  <si>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</si>
  <si>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</si>
  <si>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</si>
  <si>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</si>
  <si>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</si>
  <si>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</si>
  <si>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</si>
  <si>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</si>
  <si>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</si>
  <si>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</si>
  <si>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</si>
  <si>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</si>
  <si>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</si>
  <si>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</si>
  <si>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</si>
  <si>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</si>
  <si>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</si>
  <si>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</si>
  <si>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</si>
  <si>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</si>
  <si>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</si>
  <si>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</si>
  <si>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</si>
  <si>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</si>
  <si>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</si>
  <si>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</si>
  <si>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</si>
  <si>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</si>
  <si>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</si>
  <si>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</si>
  <si>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</si>
  <si>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</si>
  <si>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</si>
  <si>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</si>
  <si>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</si>
  <si>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</si>
  <si>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</si>
  <si>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</si>
  <si>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</si>
  <si>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</si>
  <si>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</si>
  <si>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</si>
  <si>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</si>
  <si>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</si>
  <si>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</si>
  <si>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</si>
  <si>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</si>
  <si>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</si>
  <si>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</si>
  <si>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</si>
  <si>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</si>
  <si>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</si>
  <si>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</si>
  <si>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</si>
  <si>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</si>
  <si>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</si>
  <si>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</si>
  <si>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</si>
  <si>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</si>
  <si>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</si>
  <si>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</si>
  <si>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</si>
  <si>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</si>
  <si>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</si>
  <si>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</si>
  <si>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</si>
  <si>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</si>
  <si>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</si>
  <si>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</si>
  <si>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</si>
  <si>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</si>
  <si>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</si>
  <si>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</si>
  <si>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</si>
  <si>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</si>
  <si>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</si>
  <si>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</si>
  <si>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</si>
  <si>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</si>
  <si>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</si>
  <si>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</si>
  <si>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</si>
  <si>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</si>
  <si>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</si>
  <si>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</si>
  <si>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</si>
  <si>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</si>
  <si>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</si>
  <si>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</si>
  <si>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</si>
  <si>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</si>
  <si>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</si>
  <si>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</si>
  <si>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</si>
  <si>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</si>
  <si>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</si>
  <si>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</si>
  <si>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</si>
  <si>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</si>
  <si>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</si>
  <si>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</si>
  <si>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</si>
  <si>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</si>
  <si>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</si>
  <si>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</si>
  <si>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</si>
  <si>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</si>
  <si>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</si>
  <si>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</si>
  <si>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</si>
  <si>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</si>
  <si>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</si>
  <si>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</si>
  <si>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</si>
  <si>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</si>
  <si>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</si>
  <si>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</si>
  <si>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</si>
  <si>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</si>
  <si>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</si>
  <si>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</si>
  <si>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</si>
  <si>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</si>
  <si>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</si>
  <si>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</si>
  <si>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</si>
  <si>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</si>
  <si>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</si>
  <si>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</si>
  <si>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</si>
  <si>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</si>
  <si>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</si>
  <si>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</si>
  <si>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</si>
  <si>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</si>
  <si>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</si>
  <si>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</si>
  <si>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</si>
  <si>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</si>
  <si>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</si>
  <si>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</si>
  <si>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</si>
  <si>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</si>
  <si>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</si>
  <si>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</si>
  <si>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</si>
  <si>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</si>
  <si>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</si>
  <si>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</si>
  <si>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</si>
  <si>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</si>
  <si>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</si>
  <si>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</si>
  <si>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</si>
  <si>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</si>
  <si>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</si>
  <si>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</si>
  <si>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</si>
  <si>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</si>
  <si>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</si>
  <si>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</si>
  <si>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</si>
  <si>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</si>
  <si>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</si>
  <si>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</si>
  <si>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</si>
  <si>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</si>
  <si>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</si>
  <si>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</si>
  <si>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</si>
  <si>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</si>
  <si>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</si>
  <si>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</si>
  <si>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</si>
  <si>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</si>
  <si>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</si>
  <si>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</si>
  <si>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</si>
  <si>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</si>
  <si>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</si>
  <si>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</si>
  <si>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</si>
  <si>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</si>
  <si>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</si>
  <si>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</si>
  <si>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</si>
  <si>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</si>
  <si>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</si>
  <si>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</si>
  <si>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</si>
  <si>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</si>
  <si>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</si>
  <si>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</si>
  <si>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</si>
  <si>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</si>
  <si>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</si>
  <si>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</si>
  <si>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</si>
  <si>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</si>
  <si>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</si>
  <si>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</si>
  <si>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</si>
  <si>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</si>
  <si>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</si>
  <si>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</si>
  <si>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</si>
  <si>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</si>
  <si>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</si>
  <si>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</si>
  <si>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</si>
  <si>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</si>
  <si>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</si>
  <si>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</si>
  <si>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</si>
  <si>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</si>
  <si>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</si>
  <si>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</si>
  <si>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</si>
  <si>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</si>
  <si>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</si>
  <si>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</si>
  <si>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</si>
  <si>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</si>
  <si>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</si>
  <si>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</si>
  <si>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</si>
  <si>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</si>
  <si>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</si>
  <si>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</si>
  <si>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</si>
  <si>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</si>
  <si>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</si>
  <si>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</si>
  <si>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</si>
  <si>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</si>
  <si>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</si>
  <si>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</si>
  <si>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</si>
  <si>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</si>
  <si>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</si>
  <si>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</si>
  <si>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</si>
  <si>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</si>
  <si>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</si>
  <si>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</si>
  <si>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</si>
  <si>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</si>
  <si>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</si>
  <si>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</si>
  <si>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</si>
  <si>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</si>
  <si>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</si>
  <si>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</si>
  <si>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</si>
  <si>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</si>
  <si>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</si>
  <si>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</si>
  <si>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</si>
  <si>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</si>
  <si>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</si>
  <si>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</si>
  <si>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</si>
  <si>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</si>
  <si>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</si>
  <si>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</si>
  <si>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</si>
  <si>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</si>
  <si>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</si>
  <si>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</si>
  <si>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</si>
  <si>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</si>
  <si>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</si>
  <si>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</si>
  <si>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</si>
  <si>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</si>
  <si>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</si>
  <si>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</si>
  <si>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</si>
  <si>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</si>
  <si>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</si>
  <si>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</si>
  <si>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</si>
  <si>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</si>
  <si>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</si>
  <si>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</si>
  <si>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</si>
  <si>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</si>
  <si>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</si>
  <si>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</si>
  <si>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</si>
  <si>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</si>
  <si>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</si>
  <si>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</si>
  <si>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</si>
  <si>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</si>
  <si>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</si>
  <si>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</si>
  <si>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</si>
  <si>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</si>
  <si>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</si>
  <si>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</si>
  <si>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</si>
  <si>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</si>
  <si>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</si>
  <si>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</si>
  <si>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</si>
  <si>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</si>
  <si>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</si>
  <si>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</si>
  <si>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</si>
  <si>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</si>
  <si>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</si>
  <si>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</si>
  <si>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</si>
  <si>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</si>
  <si>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</si>
  <si>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</si>
  <si>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</si>
  <si>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</si>
  <si>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</si>
  <si>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</si>
  <si>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</si>
  <si>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</si>
  <si>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</si>
  <si>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</si>
  <si>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</si>
  <si>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</si>
  <si>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</si>
  <si>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</si>
  <si>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</si>
  <si>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</si>
  <si>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</si>
  <si>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</si>
  <si>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</si>
  <si>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</si>
  <si>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</si>
  <si>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</si>
  <si>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</si>
  <si>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</si>
  <si>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</si>
  <si>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</si>
  <si>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</si>
  <si>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</si>
  <si>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</si>
  <si>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</si>
  <si>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</si>
  <si>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</si>
  <si>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</si>
  <si>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</si>
  <si>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</si>
  <si>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</si>
  <si>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</si>
  <si>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</si>
  <si>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</si>
  <si>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</si>
  <si>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</si>
  <si>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</si>
  <si>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</si>
  <si>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</si>
  <si>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</si>
  <si>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</si>
  <si>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</si>
  <si>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</si>
  <si>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</si>
  <si>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</si>
  <si>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</si>
  <si>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</si>
  <si>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</si>
  <si>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</si>
  <si>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</si>
  <si>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</si>
  <si>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</si>
  <si>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</si>
  <si>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</si>
  <si>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</si>
  <si>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</si>
  <si>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</si>
  <si>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</si>
  <si>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</si>
  <si>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</si>
  <si>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</si>
  <si>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</si>
  <si>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</si>
  <si>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</si>
  <si>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</si>
  <si>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</si>
  <si>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</si>
  <si>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</si>
  <si>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</si>
  <si>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</si>
  <si>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</si>
  <si>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</si>
  <si>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</si>
  <si>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</si>
  <si>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</si>
  <si>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</si>
  <si>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</si>
  <si>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</si>
  <si>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</si>
  <si>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</si>
  <si>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</si>
  <si>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</si>
  <si>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</si>
  <si>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</si>
  <si>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</si>
  <si>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</si>
  <si>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</si>
  <si>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</si>
  <si>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</si>
  <si>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</si>
  <si>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</si>
  <si>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</si>
  <si>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</si>
  <si>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</si>
  <si>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</si>
  <si>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</si>
  <si>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</si>
  <si>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</si>
  <si>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</si>
  <si>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</si>
  <si>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</si>
  <si>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</si>
  <si>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</si>
  <si>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</si>
  <si>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</si>
  <si>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</si>
  <si>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</si>
  <si>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</si>
  <si>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</si>
  <si>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</si>
  <si>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</si>
  <si>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</si>
  <si>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</si>
  <si>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</si>
  <si>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</si>
  <si>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</si>
  <si>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</si>
  <si>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</si>
  <si>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</si>
  <si>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</si>
  <si>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</si>
  <si>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</si>
  <si>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</si>
  <si>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</si>
  <si>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</si>
  <si>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</si>
  <si>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</si>
  <si>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</si>
  <si>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</si>
  <si>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</si>
  <si>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</si>
  <si>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</si>
  <si>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</si>
  <si>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</si>
  <si>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</si>
  <si>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</si>
  <si>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</si>
  <si>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</si>
  <si>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</si>
  <si>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</si>
  <si>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</si>
  <si>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</si>
  <si>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</si>
  <si>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</si>
  <si>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</si>
  <si>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</si>
  <si>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</si>
  <si>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</si>
  <si>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</si>
  <si>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</si>
  <si>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</si>
  <si>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</si>
  <si>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</si>
  <si>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</si>
  <si>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</si>
  <si>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</si>
  <si>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</si>
  <si>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</si>
  <si>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</si>
  <si>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</si>
  <si>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</si>
  <si>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</si>
  <si>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</si>
  <si>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</si>
  <si>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</si>
  <si>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</si>
  <si>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</si>
  <si>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</si>
  <si>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</si>
  <si>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</si>
  <si>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</si>
  <si>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</si>
  <si>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</si>
  <si>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</si>
  <si>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</si>
  <si>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</si>
  <si>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</si>
  <si>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</si>
  <si>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</si>
  <si>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</si>
  <si>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</si>
  <si>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</si>
  <si>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</si>
  <si>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</si>
  <si>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</si>
  <si>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</si>
  <si>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</si>
  <si>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</si>
  <si>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</si>
  <si>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</si>
  <si>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</si>
  <si>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</si>
  <si>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</si>
  <si>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</si>
  <si>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</si>
  <si>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</si>
  <si>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</si>
  <si>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</si>
  <si>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</si>
  <si>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</si>
  <si>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</si>
  <si>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</si>
  <si>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</si>
  <si>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</si>
  <si>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</si>
  <si>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</si>
  <si>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</si>
  <si>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</si>
  <si>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</si>
  <si>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</si>
  <si>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</si>
  <si>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</si>
  <si>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</si>
  <si>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</si>
  <si>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</si>
  <si>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</si>
  <si>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</si>
  <si>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</si>
  <si>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</si>
  <si>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</si>
  <si>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</si>
  <si>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</si>
  <si>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</si>
  <si>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</si>
  <si>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</si>
  <si>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</si>
  <si>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</si>
  <si>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</si>
  <si>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</si>
  <si>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</si>
  <si>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</si>
  <si>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</si>
  <si>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</si>
  <si>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</si>
  <si>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</si>
  <si>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</si>
  <si>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</si>
  <si>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</si>
  <si>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</si>
  <si>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</si>
  <si>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</si>
  <si>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</si>
  <si>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</si>
  <si>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</si>
  <si>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</si>
  <si>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</si>
  <si>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</si>
  <si>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</si>
  <si>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</si>
  <si>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</si>
  <si>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</si>
  <si>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</si>
  <si>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</si>
  <si>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</si>
  <si>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</si>
  <si>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</si>
  <si>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</si>
  <si>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</si>
  <si>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</si>
  <si>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</si>
  <si>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</si>
  <si>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</si>
  <si>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</si>
  <si>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</si>
  <si>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</si>
  <si>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</si>
  <si>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</si>
  <si>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</si>
  <si>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</si>
  <si>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</si>
  <si>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</si>
  <si>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</si>
  <si>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</si>
  <si>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</si>
  <si>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</si>
  <si>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</si>
  <si>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</si>
  <si>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</si>
  <si>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</si>
  <si>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</si>
  <si>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</si>
  <si>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</si>
  <si>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</si>
  <si>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</si>
  <si>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</si>
  <si>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</si>
  <si>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</si>
  <si>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</si>
  <si>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</si>
  <si>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</si>
  <si>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</si>
  <si>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</si>
  <si>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</si>
  <si>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</si>
  <si>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</si>
  <si>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</si>
  <si>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</si>
  <si>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</si>
  <si>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</si>
  <si>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</si>
  <si>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</si>
  <si>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</si>
  <si>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</si>
  <si>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</si>
  <si>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</si>
  <si>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</si>
  <si>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</si>
  <si>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</si>
  <si>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</si>
  <si>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</si>
  <si>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</si>
  <si>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</si>
  <si>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</si>
  <si>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</si>
  <si>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</si>
  <si>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</si>
  <si>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</si>
  <si>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</si>
  <si>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</si>
  <si>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</si>
  <si>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</si>
  <si>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</si>
  <si>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</si>
  <si>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</si>
  <si>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</si>
  <si>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</si>
  <si>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</si>
  <si>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</si>
  <si>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</si>
  <si>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</si>
  <si>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</si>
  <si>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</si>
  <si>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</si>
  <si>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</si>
  <si>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</si>
  <si>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</si>
  <si>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</si>
  <si>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</si>
  <si>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</si>
  <si>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</si>
  <si>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</si>
  <si>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</si>
  <si>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</si>
  <si>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</si>
  <si>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</si>
  <si>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</si>
  <si>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</si>
  <si>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</si>
  <si>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</si>
  <si>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</si>
  <si>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</si>
  <si>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</si>
  <si>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</si>
  <si>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</si>
  <si>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</si>
  <si>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</si>
  <si>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</si>
  <si>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</si>
  <si>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</si>
  <si>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</si>
  <si>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</si>
  <si>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</si>
  <si>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</si>
  <si>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</si>
  <si>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</si>
  <si>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</si>
  <si>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</si>
  <si>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</si>
  <si>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</si>
  <si>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</si>
  <si>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</si>
  <si>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</si>
  <si>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</si>
  <si>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</si>
  <si>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</si>
  <si>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</si>
  <si>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</si>
  <si>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</si>
  <si>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</si>
  <si>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</si>
  <si>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</si>
  <si>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</si>
  <si>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</si>
  <si>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</si>
  <si>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</si>
  <si>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</si>
  <si>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</si>
  <si>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</si>
  <si>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</si>
  <si>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</si>
  <si>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</si>
  <si>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</si>
  <si>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</si>
  <si>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</si>
  <si>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</si>
  <si>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</si>
  <si>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</si>
  <si>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</si>
  <si>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</si>
  <si>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</si>
  <si>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</si>
  <si>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</si>
  <si>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</si>
  <si>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</si>
  <si>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</si>
  <si>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</si>
  <si>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</si>
  <si>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</si>
  <si>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</si>
  <si>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</si>
  <si>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</si>
  <si>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</si>
  <si>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</si>
  <si>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</si>
  <si>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</si>
  <si>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</si>
  <si>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</si>
  <si>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</si>
  <si>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</si>
  <si>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</si>
  <si>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</si>
  <si>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</si>
  <si>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</si>
  <si>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</si>
  <si>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</si>
  <si>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</si>
  <si>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</si>
  <si>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</si>
  <si>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</si>
  <si>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</si>
  <si>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</si>
  <si>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</si>
  <si>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</si>
  <si>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</si>
  <si>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</si>
  <si>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</si>
  <si>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</si>
  <si>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</si>
  <si>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</si>
  <si>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</si>
  <si>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</si>
  <si>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</si>
  <si>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</si>
  <si>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</si>
  <si>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</si>
  <si>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</si>
  <si>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</si>
  <si>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</si>
  <si>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</si>
  <si>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</si>
  <si>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</si>
  <si>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</si>
  <si>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</si>
  <si>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</si>
  <si>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</si>
  <si>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</si>
  <si>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</si>
  <si>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</si>
  <si>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</si>
  <si>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</si>
  <si>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</si>
  <si>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</si>
  <si>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</si>
  <si>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</si>
  <si>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</si>
  <si>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</si>
  <si>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</si>
  <si>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</si>
  <si>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</si>
  <si>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</si>
  <si>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</si>
  <si>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</si>
  <si>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</si>
  <si>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</si>
  <si>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</si>
  <si>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</si>
  <si>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</si>
  <si>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</si>
  <si>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</si>
  <si>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</si>
  <si>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</si>
  <si>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</si>
  <si>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</si>
  <si>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</si>
  <si>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</si>
  <si>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</si>
  <si>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</si>
  <si>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</si>
  <si>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</si>
  <si>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</si>
  <si>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</si>
  <si>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</si>
  <si>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</si>
  <si>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</si>
  <si>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</si>
  <si>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</si>
  <si>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</si>
  <si>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</si>
  <si>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</si>
  <si>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</si>
  <si>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</si>
  <si>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</si>
  <si>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</si>
  <si>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</si>
  <si>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</si>
  <si>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</si>
  <si>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</si>
  <si>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</si>
  <si>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</si>
  <si>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</si>
  <si>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</si>
  <si>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</si>
  <si>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</si>
  <si>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</si>
  <si>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</si>
  <si>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</si>
  <si>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</si>
  <si>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</si>
  <si>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</si>
  <si>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</si>
  <si>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</si>
  <si>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</si>
  <si>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</si>
  <si>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</si>
  <si>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</si>
  <si>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</si>
  <si>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</si>
  <si>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</si>
  <si>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</si>
  <si>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</si>
  <si>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</si>
  <si>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</si>
  <si>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</si>
  <si>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</si>
  <si>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</si>
  <si>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</si>
  <si>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</si>
  <si>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</si>
  <si>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</si>
  <si>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</si>
  <si>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</si>
  <si>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</si>
  <si>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</si>
  <si>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</si>
  <si>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</si>
  <si>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</si>
  <si>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</si>
  <si>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</si>
  <si>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</si>
  <si>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</si>
  <si>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</si>
  <si>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</si>
  <si>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</si>
  <si>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</si>
  <si>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</si>
  <si>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</si>
  <si>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</si>
  <si>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</si>
  <si>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</si>
  <si>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</si>
  <si>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</si>
  <si>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</si>
  <si>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</si>
  <si>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</si>
  <si>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</si>
  <si>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</si>
  <si>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</si>
  <si>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</si>
  <si>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</si>
  <si>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</si>
  <si>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</si>
  <si>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</si>
  <si>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</si>
  <si>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</si>
  <si>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</si>
  <si>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</si>
  <si>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</si>
  <si>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</si>
  <si>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</si>
  <si>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</si>
  <si>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</si>
  <si>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</si>
  <si>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</si>
  <si>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</si>
  <si>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</si>
  <si>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</si>
  <si>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</si>
  <si>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</si>
  <si>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</si>
  <si>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</si>
  <si>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</si>
  <si>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</si>
  <si>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</si>
  <si>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</si>
  <si>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</si>
  <si>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</si>
  <si>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</si>
  <si>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</si>
  <si>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</si>
  <si>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</si>
  <si>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</si>
  <si>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</si>
  <si>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</si>
  <si>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</si>
  <si>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</si>
  <si>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</si>
  <si>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</si>
  <si>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</si>
  <si>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</si>
  <si>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</si>
  <si>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</si>
  <si>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</si>
  <si>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</si>
  <si>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</si>
  <si>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</si>
  <si>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</si>
  <si>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</si>
  <si>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</si>
  <si>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</si>
  <si>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</si>
  <si>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</si>
  <si>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</si>
  <si>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</si>
  <si>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</si>
  <si>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</si>
  <si>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</si>
  <si>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</si>
  <si>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</si>
  <si>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</si>
  <si>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</si>
  <si>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</si>
  <si>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</si>
  <si>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</si>
  <si>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</si>
  <si>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</si>
  <si>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</si>
  <si>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</si>
  <si>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</si>
  <si>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</si>
  <si>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</si>
  <si>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</si>
  <si>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</si>
  <si>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</si>
  <si>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</si>
  <si>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</si>
  <si>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</si>
  <si>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</si>
  <si>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</si>
  <si>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</si>
  <si>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</si>
  <si>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</si>
  <si>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</si>
  <si>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</si>
  <si>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</si>
  <si>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</si>
  <si>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</si>
  <si>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</si>
  <si>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</si>
  <si>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</si>
  <si>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</si>
  <si>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</si>
  <si>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</si>
  <si>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</si>
  <si>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</si>
  <si>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</si>
  <si>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</si>
  <si>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</si>
  <si>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</si>
  <si>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</si>
  <si>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</si>
  <si>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</si>
  <si>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</si>
  <si>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</si>
  <si>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</si>
  <si>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</si>
  <si>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</si>
  <si>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</si>
  <si>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</si>
  <si>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</si>
  <si>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</si>
  <si>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</si>
  <si>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</si>
  <si>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</si>
  <si>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</si>
  <si>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</si>
  <si>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</si>
  <si>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</si>
  <si>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</si>
  <si>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</si>
  <si>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</si>
  <si>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</si>
  <si>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</si>
  <si>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</si>
  <si>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</si>
  <si>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</si>
  <si>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</si>
  <si>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</si>
  <si>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</si>
  <si>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</si>
  <si>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</si>
  <si>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</si>
  <si>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</si>
  <si>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</si>
  <si>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</si>
  <si>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</si>
  <si>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</si>
  <si>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</si>
  <si>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</si>
  <si>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</si>
  <si>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</si>
  <si>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</si>
  <si>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</si>
  <si>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</si>
  <si>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</si>
  <si>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</si>
  <si>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</si>
  <si>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</si>
  <si>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</si>
  <si>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</si>
  <si>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</si>
  <si>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</si>
  <si>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</si>
  <si>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</si>
  <si>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</si>
  <si>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</si>
  <si>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</si>
  <si>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</si>
  <si>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</si>
  <si>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</si>
  <si>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</si>
  <si>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</si>
  <si>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</si>
  <si>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</si>
  <si>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</si>
  <si>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</si>
  <si>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</si>
  <si>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</si>
  <si>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</si>
  <si>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</si>
  <si>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</si>
  <si>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</si>
  <si>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</si>
  <si>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</si>
  <si>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</si>
  <si>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</si>
  <si>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</si>
  <si>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</si>
  <si>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</si>
  <si>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</si>
  <si>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</si>
  <si>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</si>
  <si>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</si>
  <si>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</si>
  <si>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</si>
  <si>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</si>
  <si>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</si>
  <si>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</si>
  <si>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</si>
  <si>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</si>
  <si>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</si>
  <si>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</si>
  <si>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</si>
  <si>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</si>
  <si>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</si>
  <si>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</si>
  <si>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</si>
  <si>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</si>
  <si>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</si>
  <si>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</si>
  <si>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</si>
  <si>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</si>
  <si>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</si>
  <si>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</si>
  <si>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</si>
  <si>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</si>
  <si>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</si>
  <si>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</si>
  <si>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</si>
  <si>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</si>
  <si>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</si>
  <si>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</si>
  <si>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</si>
  <si>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</si>
  <si>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</si>
  <si>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</si>
  <si>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</si>
  <si>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</si>
  <si>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</si>
  <si>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</si>
  <si>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</si>
  <si>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</si>
  <si>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</si>
  <si>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</si>
  <si>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</si>
  <si>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</si>
  <si>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</si>
  <si>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</si>
  <si>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</si>
  <si>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</si>
  <si>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</si>
  <si>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</si>
  <si>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</si>
  <si>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</si>
  <si>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</si>
  <si>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</si>
  <si>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</si>
  <si>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</si>
  <si>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</si>
  <si>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</si>
  <si>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</si>
  <si>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</si>
  <si>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</si>
  <si>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</si>
  <si>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</si>
  <si>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</si>
  <si>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</si>
  <si>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</si>
  <si>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</si>
  <si>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</si>
  <si>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</si>
  <si>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</si>
  <si>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</si>
  <si>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</si>
  <si>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</si>
  <si>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</si>
  <si>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</si>
  <si>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</si>
  <si>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</si>
  <si>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</si>
  <si>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</si>
  <si>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</si>
  <si>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</si>
  <si>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</si>
  <si>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</si>
  <si>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</si>
  <si>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</si>
  <si>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</si>
  <si>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</si>
  <si>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</si>
  <si>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</si>
  <si>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</si>
  <si>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</si>
  <si>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</si>
  <si>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</si>
  <si>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</si>
  <si>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</si>
  <si>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</si>
  <si>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</si>
  <si>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</si>
  <si>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</si>
  <si>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</si>
  <si>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</si>
  <si>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</si>
  <si>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</si>
  <si>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</si>
  <si>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</si>
  <si>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</si>
  <si>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</si>
  <si>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</si>
  <si>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</si>
  <si>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</si>
  <si>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</si>
  <si>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</si>
  <si>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</si>
  <si>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</si>
  <si>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</si>
  <si>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</si>
  <si>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</si>
  <si>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</si>
  <si>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</si>
  <si>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</si>
  <si>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</si>
  <si>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</si>
  <si>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</si>
  <si>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</si>
  <si>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</si>
  <si>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</si>
  <si>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</si>
  <si>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</si>
  <si>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</si>
  <si>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</si>
  <si>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</si>
  <si>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</si>
  <si>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</si>
  <si>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</si>
  <si>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</si>
  <si>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</si>
  <si>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</si>
  <si>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</si>
  <si>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</si>
  <si>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</si>
  <si>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</si>
  <si>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</si>
  <si>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</si>
  <si>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</si>
  <si>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</si>
  <si>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</si>
  <si>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</si>
  <si>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</si>
  <si>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</si>
  <si>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</si>
  <si>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</si>
  <si>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</si>
  <si>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</si>
  <si>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</si>
  <si>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</si>
  <si>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</si>
  <si>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</si>
  <si>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</si>
  <si>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</si>
  <si>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</si>
  <si>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</si>
  <si>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</si>
  <si>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</si>
  <si>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</si>
  <si>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</si>
  <si>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</si>
  <si>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</si>
  <si>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</si>
  <si>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</si>
  <si>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</si>
  <si>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</si>
  <si>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</si>
  <si>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</si>
  <si>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</si>
  <si>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</si>
  <si>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</si>
  <si>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</si>
  <si>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</si>
  <si>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</si>
  <si>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</si>
  <si>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</si>
  <si>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</si>
  <si>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</si>
  <si>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</si>
  <si>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</si>
  <si>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</si>
  <si>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</si>
  <si>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</si>
  <si>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</si>
  <si>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</si>
  <si>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</si>
  <si>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</si>
  <si>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</si>
  <si>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</si>
  <si>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</si>
  <si>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</si>
  <si>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</si>
  <si>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</si>
  <si>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</si>
  <si>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</si>
  <si>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</si>
  <si>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</si>
  <si>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</si>
  <si>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</si>
  <si>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</si>
  <si>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</si>
  <si>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</si>
  <si>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</si>
  <si>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</si>
  <si>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</si>
  <si>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</si>
  <si>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</si>
  <si>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</si>
  <si>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</si>
  <si>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</si>
  <si>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</si>
  <si>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</si>
  <si>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</si>
  <si>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</si>
  <si>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</si>
  <si>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</si>
  <si>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</si>
  <si>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</si>
  <si>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</si>
  <si>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</si>
  <si>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</si>
  <si>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</si>
  <si>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</si>
  <si>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</si>
  <si>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</si>
  <si>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</si>
  <si>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</si>
  <si>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</si>
  <si>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</si>
  <si>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</si>
  <si>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</si>
  <si>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</si>
  <si>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</si>
  <si>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</si>
  <si>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</si>
  <si>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</si>
  <si>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</si>
  <si>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</si>
  <si>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</si>
  <si>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</si>
  <si>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</si>
  <si>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</si>
  <si>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</si>
  <si>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</si>
  <si>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</si>
  <si>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</si>
  <si>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</si>
  <si>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</si>
  <si>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</si>
  <si>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</si>
  <si>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</si>
  <si>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</si>
  <si>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</si>
  <si>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</si>
  <si>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</si>
  <si>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</si>
  <si>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</si>
  <si>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</si>
  <si>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</si>
  <si>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</si>
  <si>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</si>
  <si>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</si>
  <si>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</si>
  <si>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</si>
  <si>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</si>
  <si>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</si>
  <si>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</si>
  <si>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</si>
  <si>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</si>
  <si>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</si>
  <si>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</si>
  <si>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</si>
  <si>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</si>
  <si>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</si>
  <si>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</si>
  <si>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</si>
  <si>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</si>
  <si>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</si>
  <si>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</si>
  <si>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</si>
  <si>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</si>
  <si>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</si>
  <si>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</si>
  <si>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</si>
  <si>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</si>
  <si>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</si>
  <si>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</si>
  <si>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</si>
  <si>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</si>
  <si>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</si>
  <si>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</si>
  <si>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</si>
  <si>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</si>
  <si>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</si>
  <si>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</si>
  <si>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</si>
  <si>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</si>
  <si>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</si>
  <si>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</si>
  <si>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</si>
  <si>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</si>
  <si>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</si>
  <si>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</si>
  <si>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</si>
  <si>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</si>
  <si>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</si>
  <si>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</si>
  <si>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</si>
  <si>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</si>
  <si>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</si>
  <si>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</si>
  <si>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</si>
  <si>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</si>
  <si>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</si>
  <si>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</si>
  <si>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</si>
  <si>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</si>
  <si>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</si>
  <si>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</si>
  <si>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</si>
  <si>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</si>
  <si>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</si>
  <si>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</si>
  <si>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</si>
  <si>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</si>
  <si>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</si>
  <si>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</si>
  <si>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</si>
  <si>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</si>
  <si>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</si>
  <si>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</si>
  <si>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</si>
  <si>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</si>
  <si>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</si>
  <si>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</si>
  <si>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</si>
  <si>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</si>
  <si>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</si>
  <si>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</si>
  <si>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</si>
  <si>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</si>
  <si>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</si>
  <si>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</si>
  <si>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</si>
  <si>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</si>
  <si>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</si>
  <si>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</si>
  <si>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</si>
  <si>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</si>
  <si>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</si>
  <si>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</si>
  <si>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</si>
  <si>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</si>
  <si>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</si>
  <si>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</si>
  <si>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</si>
  <si>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</si>
  <si>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</si>
  <si>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</si>
  <si>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</si>
  <si>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</si>
  <si>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</si>
  <si>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</si>
  <si>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</si>
  <si>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</si>
  <si>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</si>
  <si>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</si>
  <si>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</si>
  <si>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</si>
  <si>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</si>
  <si>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</si>
  <si>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</si>
  <si>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</si>
  <si>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</si>
  <si>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</si>
  <si>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</si>
  <si>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</si>
  <si>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</si>
  <si>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</si>
  <si>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</si>
  <si>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</si>
  <si>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</si>
  <si>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</si>
  <si>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</si>
  <si>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</si>
  <si>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</si>
  <si>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</si>
  <si>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</si>
  <si>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</si>
  <si>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</si>
  <si>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</si>
  <si>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</si>
  <si>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</si>
  <si>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</si>
  <si>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</si>
  <si>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</si>
  <si>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</si>
  <si>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</si>
  <si>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</si>
  <si>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</si>
  <si>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</si>
  <si>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</si>
  <si>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</si>
  <si>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</si>
  <si>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</si>
  <si>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</si>
  <si>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</si>
  <si>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</si>
  <si>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</si>
  <si>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</si>
  <si>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</si>
  <si>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</si>
  <si>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</si>
  <si>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</si>
  <si>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</si>
  <si>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</si>
  <si>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</si>
  <si>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</si>
  <si>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</si>
  <si>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</si>
  <si>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</si>
  <si>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</si>
  <si>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</si>
  <si>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</si>
  <si>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</si>
  <si>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</si>
  <si>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</si>
  <si>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</si>
  <si>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</si>
  <si>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</si>
  <si>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</si>
  <si>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</si>
  <si>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</si>
  <si>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</si>
  <si>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</si>
  <si>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</si>
  <si>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</si>
  <si>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</si>
  <si>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</si>
  <si>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</si>
  <si>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</si>
  <si>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</si>
  <si>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</si>
  <si>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</si>
  <si>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</si>
  <si>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</si>
  <si>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</si>
  <si>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</si>
  <si>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</si>
  <si>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</si>
  <si>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</si>
  <si>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</si>
  <si>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</si>
  <si>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</si>
  <si>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</si>
  <si>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</si>
  <si>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</si>
  <si>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</si>
  <si>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</si>
  <si>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</si>
  <si>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</si>
  <si>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</si>
  <si>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</si>
  <si>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</si>
  <si>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</si>
  <si>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</si>
  <si>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</si>
  <si>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</si>
  <si>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</si>
  <si>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</si>
  <si>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</si>
  <si>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</si>
  <si>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</si>
  <si>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</si>
  <si>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</si>
  <si>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</si>
  <si>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</si>
  <si>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</si>
  <si>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</si>
  <si>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</si>
  <si>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</si>
  <si>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</si>
  <si>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</si>
  <si>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</si>
  <si>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</si>
  <si>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</si>
  <si>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</si>
  <si>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</si>
  <si>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</si>
  <si>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</si>
  <si>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</si>
  <si>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</si>
  <si>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</si>
  <si>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</si>
  <si>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</si>
  <si>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</si>
  <si>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</si>
  <si>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</si>
  <si>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</si>
  <si>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</si>
  <si>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</si>
  <si>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</si>
  <si>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</si>
  <si>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</si>
  <si>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</si>
  <si>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</si>
  <si>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</si>
  <si>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</si>
  <si>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</si>
  <si>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</si>
  <si>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</si>
  <si>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</si>
  <si>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</si>
  <si>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</si>
  <si>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</si>
  <si>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</si>
  <si>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</si>
  <si>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</si>
  <si>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</si>
  <si>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</si>
  <si>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</si>
  <si>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</si>
  <si>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</si>
  <si>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</si>
  <si>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</si>
  <si>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</si>
  <si>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</si>
  <si>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</si>
  <si>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</si>
  <si>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</si>
  <si>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</si>
  <si>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</si>
  <si>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</si>
  <si>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</si>
  <si>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</si>
  <si>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</si>
  <si>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</si>
  <si>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</si>
  <si>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</si>
  <si>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</si>
  <si>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</si>
  <si>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</si>
  <si>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</si>
  <si>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</si>
  <si>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</si>
  <si>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</si>
  <si>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</si>
  <si>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</si>
  <si>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</si>
  <si>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</si>
  <si>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</si>
  <si>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</si>
  <si>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</si>
  <si>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</si>
  <si>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</si>
  <si>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</si>
  <si>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</si>
  <si>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</si>
  <si>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</si>
  <si>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</si>
  <si>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</si>
  <si>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</si>
  <si>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</si>
  <si>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</si>
  <si>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</si>
  <si>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</si>
  <si>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</si>
  <si>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</si>
  <si>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</si>
  <si>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</si>
  <si>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</si>
  <si>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</si>
  <si>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</si>
  <si>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</si>
  <si>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</si>
  <si>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</si>
  <si>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</si>
  <si>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</si>
  <si>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</si>
  <si>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</si>
  <si>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</si>
  <si>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</si>
  <si>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</si>
  <si>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</si>
  <si>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</si>
  <si>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</si>
  <si>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</si>
  <si>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</si>
  <si>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</si>
  <si>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</si>
  <si>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</si>
  <si>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</si>
  <si>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</si>
  <si>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</si>
  <si>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</si>
  <si>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</si>
  <si>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</si>
  <si>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</si>
  <si>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</si>
  <si>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</si>
  <si>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</si>
  <si>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</si>
  <si>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</si>
  <si>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</si>
  <si>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</si>
  <si>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</si>
  <si>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</si>
  <si>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</si>
  <si>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</si>
  <si>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</si>
  <si>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</si>
  <si>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</si>
  <si>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</si>
  <si>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</si>
  <si>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</si>
  <si>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</si>
  <si>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</si>
  <si>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</si>
  <si>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</si>
  <si>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</si>
  <si>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</si>
  <si>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</si>
  <si>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</si>
  <si>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</si>
  <si>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</si>
  <si>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</si>
  <si>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</si>
  <si>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</si>
  <si>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</si>
  <si>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</si>
  <si>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</si>
  <si>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</si>
  <si>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</si>
  <si>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</si>
  <si>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</si>
  <si>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</si>
  <si>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</si>
  <si>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</si>
  <si>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</si>
  <si>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</si>
  <si>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</si>
  <si>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</si>
  <si>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</si>
  <si>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</si>
  <si>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</si>
  <si>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</si>
  <si>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</si>
  <si>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</si>
  <si>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</si>
  <si>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</si>
  <si>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</si>
  <si>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</si>
  <si>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</si>
  <si>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</si>
  <si>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</si>
  <si>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</si>
  <si>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</si>
  <si>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</si>
  <si>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</si>
  <si>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</si>
  <si>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</si>
  <si>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</si>
  <si>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</si>
  <si>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</si>
  <si>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</si>
  <si>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</si>
  <si>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</si>
  <si>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</si>
  <si>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</si>
  <si>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</si>
  <si>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</si>
  <si>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</si>
  <si>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</si>
  <si>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</si>
  <si>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</si>
  <si>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</si>
  <si>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</si>
  <si>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</si>
  <si>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</si>
  <si>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</si>
  <si>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</si>
  <si>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</si>
  <si>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</si>
  <si>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</si>
  <si>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</si>
  <si>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</si>
  <si>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</si>
  <si>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</si>
  <si>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</si>
  <si>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</si>
  <si>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</si>
  <si>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</si>
  <si>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</si>
  <si>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</si>
  <si>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</si>
  <si>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</si>
  <si>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</si>
  <si>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</si>
  <si>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</si>
  <si>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</si>
  <si>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</si>
  <si>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</si>
  <si>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</si>
  <si>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</si>
  <si>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</si>
  <si>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</si>
  <si>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</si>
  <si>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</si>
  <si>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</si>
  <si>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</si>
  <si>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</si>
  <si>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</si>
  <si>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</si>
  <si>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</si>
  <si>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</si>
  <si>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</si>
  <si>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</si>
  <si>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</si>
  <si>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</si>
  <si>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</si>
  <si>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</si>
  <si>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</si>
  <si>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</si>
  <si>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</si>
  <si>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</si>
  <si>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</si>
  <si>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</si>
  <si>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</si>
  <si>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</si>
  <si>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</si>
  <si>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</si>
  <si>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</si>
  <si>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</si>
  <si>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</si>
  <si>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</si>
  <si>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</si>
  <si>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</si>
  <si>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</si>
  <si>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</si>
  <si>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</si>
  <si>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</si>
  <si>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</si>
  <si>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</si>
  <si>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</si>
  <si>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</si>
  <si>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</si>
  <si>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</si>
  <si>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</si>
  <si>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</si>
  <si>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</si>
  <si>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</si>
  <si>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</si>
  <si>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</si>
  <si>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</si>
  <si>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</si>
  <si>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</si>
  <si>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</si>
  <si>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</si>
  <si>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</si>
  <si>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</si>
  <si>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</si>
  <si>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</si>
  <si>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</si>
  <si>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</si>
  <si>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</si>
  <si>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</si>
  <si>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</si>
  <si>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</si>
  <si>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</si>
  <si>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</si>
  <si>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</si>
  <si>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</si>
  <si>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</si>
  <si>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</si>
  <si>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</si>
  <si>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</si>
  <si>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</si>
  <si>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</si>
  <si>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</si>
  <si>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</si>
  <si>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</si>
  <si>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</si>
  <si>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</si>
  <si>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</si>
  <si>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</si>
  <si>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</si>
  <si>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</si>
  <si>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</si>
  <si>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</si>
  <si>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</si>
  <si>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</si>
  <si>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</si>
  <si>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</si>
  <si>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</si>
  <si>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</si>
  <si>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</si>
  <si>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</si>
  <si>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</si>
  <si>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</si>
  <si>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</si>
  <si>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</si>
  <si>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</si>
  <si>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</si>
  <si>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</si>
  <si>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</si>
  <si>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</si>
  <si>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</si>
  <si>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</si>
  <si>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</si>
  <si>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</si>
  <si>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</si>
  <si>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</si>
  <si>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</si>
  <si>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</si>
  <si>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</si>
  <si>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</si>
  <si>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</si>
  <si>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</si>
  <si>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</si>
  <si>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</si>
  <si>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</si>
  <si>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</si>
  <si>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</si>
  <si>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</si>
  <si>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</si>
  <si>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</si>
  <si>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</si>
  <si>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</si>
  <si>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</si>
  <si>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</si>
  <si>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</si>
  <si>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</si>
  <si>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</si>
  <si>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</si>
  <si>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</si>
  <si>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</si>
  <si>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</si>
  <si>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</si>
  <si>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</si>
  <si>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</si>
  <si>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</si>
  <si>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</si>
  <si>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</si>
  <si>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</si>
  <si>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</si>
  <si>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</si>
  <si>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</si>
  <si>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</si>
  <si>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</si>
  <si>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</si>
  <si>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</si>
  <si>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</si>
  <si>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</si>
  <si>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</si>
  <si>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</si>
  <si>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</si>
  <si>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</si>
  <si>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</si>
  <si>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</si>
  <si>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</si>
  <si>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</si>
  <si>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</si>
  <si>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</si>
  <si>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</si>
  <si>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</si>
  <si>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</si>
  <si>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</si>
  <si>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</si>
  <si>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</si>
  <si>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</si>
  <si>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</si>
  <si>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</si>
  <si>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</si>
  <si>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</si>
  <si>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</si>
  <si>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</si>
  <si>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</si>
  <si>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</si>
  <si>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</si>
  <si>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</si>
  <si>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</si>
  <si>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</si>
  <si>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</si>
  <si>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</si>
  <si>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</si>
  <si>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</si>
  <si>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</si>
  <si>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</si>
  <si>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</si>
  <si>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</si>
  <si>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</si>
  <si>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</si>
  <si>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</si>
  <si>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</si>
  <si>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</si>
  <si>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</si>
  <si>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</si>
  <si>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</si>
  <si>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</si>
  <si>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</si>
  <si>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</si>
  <si>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</si>
  <si>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</si>
  <si>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</si>
  <si>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</si>
  <si>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</si>
  <si>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</si>
  <si>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</si>
  <si>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</si>
  <si>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</si>
  <si>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</si>
  <si>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</si>
  <si>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</si>
  <si>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</si>
  <si>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</si>
  <si>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</si>
  <si>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</si>
  <si>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</si>
  <si>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</si>
  <si>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</si>
  <si>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</si>
  <si>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</si>
  <si>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</si>
  <si>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</si>
  <si>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</si>
  <si>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</si>
  <si>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</si>
  <si>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</si>
  <si>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</si>
  <si>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</si>
  <si>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</si>
  <si>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</si>
  <si>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</si>
  <si>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</si>
  <si>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</si>
  <si>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</si>
  <si>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</si>
  <si>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</si>
  <si>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</si>
  <si>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</si>
  <si>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</si>
  <si>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</si>
  <si>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</si>
  <si>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</si>
  <si>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</si>
  <si>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</si>
  <si>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</si>
  <si>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</si>
  <si>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</si>
  <si>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</si>
  <si>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</si>
  <si>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</si>
  <si>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</si>
  <si>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</si>
  <si>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</si>
  <si>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</si>
  <si>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</si>
  <si>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</si>
  <si>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</si>
  <si>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</si>
  <si>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</si>
  <si>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</si>
  <si>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</si>
  <si>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</si>
  <si>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</si>
  <si>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</si>
  <si>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</si>
  <si>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</si>
  <si>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</si>
  <si>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</si>
  <si>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</si>
  <si>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</si>
  <si>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</si>
  <si>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</si>
  <si>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</si>
  <si>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</si>
  <si>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</si>
  <si>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</si>
  <si>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</si>
  <si>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</si>
  <si>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</si>
  <si>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</si>
  <si>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</si>
  <si>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</si>
  <si>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</si>
  <si>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</si>
  <si>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</si>
  <si>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</si>
  <si>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</si>
  <si>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</si>
  <si>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</si>
  <si>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</si>
  <si>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</si>
  <si>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</si>
  <si>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</si>
  <si>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</si>
  <si>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</si>
  <si>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</si>
  <si>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</si>
  <si>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</si>
  <si>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</si>
  <si>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</si>
  <si>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</si>
  <si>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</si>
  <si>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</si>
  <si>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</si>
  <si>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</si>
  <si>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</si>
  <si>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</si>
  <si>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</si>
  <si>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</si>
  <si>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</si>
  <si>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</si>
  <si>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</si>
  <si>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</si>
  <si>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</si>
  <si>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</si>
  <si>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</si>
  <si>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</si>
  <si>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</si>
  <si>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</si>
  <si>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</si>
  <si>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</si>
  <si>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</si>
  <si>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</si>
  <si>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</si>
  <si>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</si>
  <si>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</si>
  <si>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</si>
  <si>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</si>
  <si>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</si>
  <si>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</si>
  <si>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</si>
  <si>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</si>
  <si>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</si>
  <si>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</si>
  <si>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</si>
  <si>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</si>
  <si>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</si>
  <si>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</si>
  <si>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</si>
  <si>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</si>
  <si>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</si>
  <si>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</si>
  <si>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</si>
  <si>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</si>
  <si>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</si>
  <si>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</si>
  <si>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</si>
  <si>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</si>
  <si>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</si>
  <si>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</si>
  <si>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</si>
  <si>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</si>
  <si>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</si>
  <si>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</si>
  <si>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</si>
  <si>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</si>
  <si>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</si>
  <si>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</si>
  <si>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</si>
  <si>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</si>
  <si>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</si>
  <si>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</si>
  <si>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</si>
  <si>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</si>
  <si>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</si>
  <si>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</si>
  <si>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</si>
  <si>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</si>
  <si>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</si>
  <si>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</si>
  <si>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</si>
  <si>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</si>
  <si>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</si>
  <si>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</si>
  <si>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</si>
  <si>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</si>
  <si>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</si>
  <si>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</si>
  <si>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</si>
  <si>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</si>
  <si>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</si>
  <si>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</si>
  <si>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</si>
  <si>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</si>
  <si>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</si>
  <si>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</si>
  <si>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</si>
  <si>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</si>
  <si>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</si>
  <si>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</si>
  <si>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</si>
  <si>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</si>
  <si>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</si>
  <si>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</si>
  <si>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</si>
  <si>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</si>
  <si>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</si>
  <si>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</si>
  <si>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</si>
  <si>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</si>
  <si>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</si>
  <si>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</si>
  <si>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</si>
  <si>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</si>
  <si>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</si>
  <si>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</si>
  <si>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</si>
  <si>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</si>
  <si>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</si>
  <si>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</si>
  <si>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</si>
  <si>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</si>
  <si>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</si>
  <si>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</si>
  <si>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</si>
  <si>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</si>
  <si>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</si>
  <si>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</si>
  <si>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</si>
  <si>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</si>
  <si>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</si>
  <si>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</si>
  <si>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</si>
  <si>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</si>
  <si>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</si>
  <si>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</si>
  <si>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</si>
  <si>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</si>
  <si>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</si>
  <si>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</si>
  <si>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</si>
  <si>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</si>
  <si>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</si>
  <si>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</si>
  <si>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</si>
  <si>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</si>
  <si>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</si>
  <si>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</si>
  <si>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</si>
  <si>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</si>
  <si>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</si>
  <si>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</si>
  <si>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</si>
  <si>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</si>
  <si>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</si>
  <si>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</si>
  <si>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</si>
  <si>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</si>
  <si>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</si>
  <si>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</si>
  <si>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</si>
  <si>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</si>
  <si>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</si>
  <si>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</si>
  <si>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</si>
  <si>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</si>
  <si>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</si>
  <si>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</si>
  <si>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</si>
  <si>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</si>
  <si>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</si>
  <si>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</si>
  <si>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</si>
  <si>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</si>
  <si>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</si>
  <si>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</si>
  <si>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</si>
  <si>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</si>
  <si>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</si>
  <si>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</si>
  <si>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</si>
  <si>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</si>
  <si>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</si>
  <si>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</si>
  <si>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</si>
  <si>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</si>
  <si>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</si>
  <si>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</si>
  <si>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</si>
  <si>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</si>
  <si>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</si>
  <si>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</si>
  <si>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</si>
  <si>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</si>
  <si>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</si>
  <si>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</si>
  <si>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</si>
  <si>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</si>
  <si>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</si>
  <si>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</si>
  <si>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</si>
  <si>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</si>
  <si>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</si>
  <si>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</si>
  <si>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</si>
  <si>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</si>
  <si>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</si>
  <si>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</si>
  <si>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</si>
  <si>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</si>
  <si>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</si>
  <si>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</si>
  <si>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</si>
  <si>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</si>
  <si>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</si>
  <si>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</si>
  <si>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</si>
  <si>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</si>
  <si>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</si>
  <si>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</si>
  <si>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</si>
  <si>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</si>
  <si>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</si>
  <si>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</si>
  <si>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</si>
  <si>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</si>
  <si>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</si>
  <si>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</si>
  <si>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</si>
  <si>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</si>
  <si>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</si>
  <si>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</si>
  <si>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</si>
  <si>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</si>
  <si>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</si>
  <si>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</si>
  <si>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</si>
  <si>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</si>
  <si>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</si>
  <si>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</si>
  <si>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</si>
  <si>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</si>
  <si>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</si>
  <si>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</si>
  <si>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</si>
  <si>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</si>
  <si>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</si>
  <si>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</si>
  <si>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</si>
  <si>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</si>
  <si>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</si>
  <si>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</si>
  <si>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</si>
  <si>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</si>
  <si>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</si>
  <si>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</si>
  <si>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</si>
  <si>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</si>
  <si>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</si>
  <si>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</si>
  <si>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</si>
  <si>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</si>
  <si>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</si>
  <si>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</si>
  <si>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</si>
  <si>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</si>
  <si>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</si>
  <si>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</si>
  <si>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</si>
  <si>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</si>
  <si>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</si>
  <si>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</si>
  <si>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</si>
  <si>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</si>
  <si>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</si>
  <si>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</si>
  <si>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</si>
  <si>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</si>
  <si>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</si>
  <si>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</si>
  <si>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</si>
  <si>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</si>
  <si>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</si>
  <si>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</si>
  <si>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</si>
  <si>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</si>
  <si>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</si>
  <si>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</si>
  <si>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</si>
  <si>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</si>
  <si>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</si>
  <si>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</si>
  <si>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</si>
  <si>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</si>
  <si>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</si>
  <si>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</si>
  <si>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</si>
  <si>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</si>
  <si>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</si>
  <si>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</si>
  <si>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</si>
  <si>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</si>
  <si>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</si>
  <si>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</si>
  <si>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</si>
  <si>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</si>
  <si>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</si>
  <si>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</si>
  <si>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</si>
  <si>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</si>
  <si>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</si>
  <si>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</si>
  <si>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</si>
  <si>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</si>
  <si>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</si>
  <si>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</si>
  <si>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</si>
  <si>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</si>
  <si>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</si>
  <si>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</si>
  <si>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</si>
  <si>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</si>
  <si>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</si>
  <si>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</si>
  <si>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</si>
  <si>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</si>
  <si>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</si>
  <si>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</si>
  <si>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</si>
  <si>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</si>
  <si>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</si>
  <si>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</si>
  <si>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</si>
  <si>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</si>
  <si>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</si>
  <si>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</si>
  <si>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</si>
  <si>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</si>
  <si>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</si>
  <si>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</si>
  <si>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</si>
  <si>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</si>
  <si>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</si>
  <si>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</si>
  <si>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</si>
  <si>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</si>
  <si>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</si>
  <si>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</si>
  <si>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</si>
  <si>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</si>
  <si>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</si>
  <si>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</si>
  <si>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</si>
  <si>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</si>
  <si>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</si>
  <si>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</si>
  <si>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</si>
  <si>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</si>
  <si>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</si>
  <si>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</si>
  <si>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</si>
  <si>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</si>
  <si>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</si>
  <si>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</si>
  <si>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</si>
  <si>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</si>
  <si>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</si>
  <si>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</si>
  <si>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</si>
  <si>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</si>
  <si>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</si>
  <si>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</si>
  <si>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</si>
  <si>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</si>
  <si>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</si>
  <si>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</si>
  <si>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</si>
  <si>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</si>
  <si>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</si>
  <si>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</si>
  <si>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</si>
  <si>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</si>
  <si>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</si>
  <si>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</si>
  <si>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</si>
  <si>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</si>
  <si>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</si>
  <si>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</si>
  <si>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</si>
  <si>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</si>
  <si>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</si>
  <si>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</si>
  <si>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</si>
  <si>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</si>
  <si>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</si>
  <si>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</si>
  <si>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</si>
  <si>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</si>
  <si>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</si>
  <si>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</si>
  <si>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</si>
  <si>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</si>
  <si>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</si>
  <si>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</si>
  <si>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</si>
  <si>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</si>
  <si>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</si>
  <si>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</si>
  <si>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</si>
  <si>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</si>
  <si>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</si>
  <si>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</si>
  <si>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</si>
  <si>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</si>
  <si>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</si>
  <si>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</si>
  <si>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</si>
  <si>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</si>
  <si>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</si>
  <si>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</si>
  <si>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</si>
  <si>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</si>
  <si>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</si>
  <si>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</si>
  <si>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</si>
  <si>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</si>
  <si>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</si>
  <si>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</si>
  <si>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</si>
  <si>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</si>
  <si>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</si>
  <si>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</si>
  <si>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</si>
  <si>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</si>
  <si>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</si>
  <si>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</si>
  <si>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</si>
  <si>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</si>
  <si>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</si>
  <si>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</si>
  <si>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</si>
  <si>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</si>
  <si>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</si>
  <si>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</si>
  <si>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</si>
  <si>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</si>
  <si>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</si>
  <si>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</si>
  <si>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</si>
  <si>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</si>
  <si>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</si>
  <si>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</si>
  <si>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</si>
  <si>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</si>
  <si>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</si>
  <si>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</si>
  <si>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</si>
  <si>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</si>
  <si>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</si>
  <si>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</si>
  <si>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</si>
  <si>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</si>
  <si>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</si>
  <si>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</si>
  <si>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</si>
  <si>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</si>
  <si>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</si>
  <si>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</si>
  <si>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</si>
  <si>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</si>
  <si>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</si>
  <si>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</si>
  <si>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</si>
  <si>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</si>
  <si>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</si>
  <si>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</si>
  <si>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</si>
  <si>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</si>
  <si>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</si>
  <si>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</si>
  <si>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</si>
  <si>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</si>
  <si>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</si>
  <si>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</si>
  <si>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</si>
  <si>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</si>
  <si>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</si>
  <si>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</si>
  <si>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</si>
  <si>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</si>
  <si>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</si>
  <si>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</si>
  <si>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</si>
  <si>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</si>
  <si>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</si>
  <si>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</si>
  <si>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</si>
  <si>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</si>
  <si>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</si>
  <si>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</si>
  <si>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</si>
  <si>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</si>
  <si>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</si>
  <si>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</si>
  <si>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</si>
  <si>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</si>
  <si>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</si>
  <si>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</si>
  <si>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</si>
  <si>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</si>
  <si>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</si>
  <si>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</si>
  <si>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</si>
  <si>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</si>
  <si>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</si>
  <si>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</si>
  <si>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</si>
  <si>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</si>
  <si>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</si>
  <si>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</si>
  <si>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</si>
  <si>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</si>
  <si>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</si>
  <si>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</si>
  <si>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</si>
  <si>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</si>
  <si>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</si>
  <si>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</si>
  <si>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</si>
  <si>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</si>
  <si>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</si>
  <si>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</si>
  <si>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</si>
  <si>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</si>
  <si>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</si>
  <si>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</si>
  <si>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</si>
  <si>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</si>
  <si>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</si>
  <si>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</si>
  <si>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</si>
  <si>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</si>
  <si>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</si>
  <si>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</si>
  <si>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</si>
  <si>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</si>
  <si>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</si>
  <si>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</si>
  <si>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</si>
  <si>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</si>
  <si>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</si>
  <si>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</si>
  <si>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</si>
  <si>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</si>
  <si>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</si>
  <si>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</si>
  <si>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</si>
  <si>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</si>
  <si>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</si>
  <si>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</si>
  <si>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</si>
  <si>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</si>
  <si>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</si>
  <si>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</si>
  <si>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</si>
  <si>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</si>
  <si>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</si>
  <si>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</si>
  <si>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</si>
  <si>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</si>
  <si>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</si>
  <si>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</si>
  <si>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</si>
  <si>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</si>
  <si>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</si>
  <si>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</si>
  <si>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</si>
  <si>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</si>
  <si>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</si>
  <si>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</si>
  <si>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</si>
  <si>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</si>
  <si>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</si>
  <si>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</si>
  <si>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</si>
  <si>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</si>
  <si>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</si>
  <si>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</si>
  <si>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</si>
  <si>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</si>
  <si>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</si>
  <si>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</si>
  <si>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</si>
  <si>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</si>
  <si>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</si>
  <si>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</si>
  <si>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</si>
  <si>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</si>
  <si>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</si>
  <si>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</si>
  <si>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</si>
  <si>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</si>
  <si>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</si>
  <si>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</si>
  <si>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</si>
  <si>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</si>
  <si>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</si>
  <si>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</si>
  <si>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</si>
  <si>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</si>
  <si>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</si>
  <si>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</si>
  <si>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</si>
  <si>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</si>
  <si>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</si>
  <si>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</si>
  <si>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</si>
  <si>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</si>
  <si>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</si>
  <si>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</si>
  <si>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</si>
  <si>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</si>
  <si>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</si>
  <si>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</si>
  <si>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</si>
  <si>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</si>
  <si>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</si>
  <si>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</si>
  <si>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</si>
  <si>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</si>
  <si>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</si>
  <si>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</si>
  <si>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</si>
  <si>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</si>
  <si>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</si>
  <si>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</si>
  <si>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</si>
  <si>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</si>
  <si>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</si>
  <si>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</si>
  <si>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</si>
  <si>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</si>
  <si>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</si>
  <si>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</si>
  <si>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</si>
  <si>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</si>
  <si>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</si>
  <si>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</si>
  <si>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</si>
  <si>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</si>
  <si>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</si>
  <si>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</si>
  <si>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</si>
  <si>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</si>
  <si>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</si>
  <si>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</si>
  <si>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</si>
  <si>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</si>
  <si>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</si>
  <si>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</si>
  <si>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</si>
  <si>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</si>
  <si>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</si>
  <si>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</si>
  <si>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</si>
  <si>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</si>
  <si>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</si>
  <si>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</si>
  <si>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</si>
  <si>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</si>
  <si>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</si>
  <si>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</si>
  <si>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</si>
  <si>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</si>
  <si>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</si>
  <si>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</si>
  <si>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</si>
  <si>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</si>
  <si>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</si>
  <si>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</si>
  <si>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</si>
  <si>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</si>
  <si>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</si>
  <si>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</si>
  <si>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</si>
  <si>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</si>
  <si>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</si>
  <si>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</si>
  <si>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</si>
  <si>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</si>
  <si>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</si>
  <si>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</si>
  <si>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</si>
  <si>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</si>
  <si>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</si>
  <si>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</si>
  <si>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</si>
  <si>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</si>
  <si>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</si>
  <si>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</si>
  <si>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</si>
  <si>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</si>
  <si>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</si>
  <si>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</si>
  <si>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</si>
  <si>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</si>
  <si>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</si>
  <si>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</si>
  <si>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</si>
  <si>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</si>
  <si>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</si>
  <si>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</si>
  <si>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</si>
  <si>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</si>
  <si>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</si>
  <si>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</si>
  <si>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</si>
  <si>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</si>
  <si>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</si>
  <si>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</si>
  <si>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</si>
  <si>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</si>
  <si>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</si>
  <si>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</si>
  <si>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</si>
  <si>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</si>
  <si>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</si>
  <si>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</si>
  <si>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</si>
  <si>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</si>
  <si>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</si>
  <si>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</si>
  <si>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</si>
  <si>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</si>
  <si>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</si>
  <si>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</si>
  <si>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</si>
  <si>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</si>
  <si>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</si>
  <si>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</si>
  <si>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</si>
  <si>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</si>
  <si>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</si>
  <si>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</si>
  <si>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</si>
  <si>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</si>
  <si>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</si>
  <si>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</si>
  <si>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</si>
  <si>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</si>
  <si>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</si>
  <si>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</si>
  <si>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</si>
  <si>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</si>
  <si>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</si>
  <si>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</si>
  <si>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</si>
  <si>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</si>
  <si>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</si>
  <si>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</si>
  <si>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</si>
  <si>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</si>
  <si>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</si>
  <si>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</si>
  <si>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</si>
  <si>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</si>
  <si>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</si>
  <si>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</si>
  <si>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</si>
  <si>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</si>
  <si>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</si>
  <si>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</si>
  <si>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</si>
  <si>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</si>
  <si>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</si>
  <si>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</si>
  <si>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</si>
  <si>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</si>
  <si>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</si>
  <si>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</si>
  <si>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</si>
  <si>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</si>
  <si>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</si>
  <si>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</si>
  <si>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</si>
  <si>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</si>
  <si>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</si>
  <si>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</si>
  <si>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</si>
  <si>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</si>
  <si>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</si>
  <si>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</si>
  <si>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</si>
  <si>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</si>
  <si>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</si>
  <si>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</si>
  <si>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</si>
  <si>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</si>
  <si>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</si>
  <si>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</si>
  <si>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</si>
  <si>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</si>
  <si>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</si>
  <si>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</si>
  <si>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</si>
  <si>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</si>
  <si>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</si>
  <si>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</si>
  <si>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</si>
  <si>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</si>
  <si>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</si>
  <si>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</si>
  <si>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</si>
  <si>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</si>
  <si>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</si>
  <si>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</si>
  <si>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</si>
  <si>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</si>
  <si>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</si>
  <si>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</si>
  <si>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</si>
  <si>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</si>
  <si>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</si>
  <si>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</si>
  <si>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</si>
  <si>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</si>
  <si>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</si>
  <si>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</si>
  <si>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</si>
  <si>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</si>
  <si>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</si>
  <si>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</si>
  <si>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</si>
  <si>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</si>
  <si>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</si>
  <si>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</si>
  <si>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</si>
  <si>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</si>
  <si>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</si>
  <si>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</si>
  <si>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</si>
  <si>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</si>
  <si>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</si>
  <si>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</si>
  <si>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</si>
  <si>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</si>
  <si>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</si>
  <si>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</si>
  <si>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</si>
  <si>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</si>
  <si>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</si>
  <si>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</si>
  <si>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</si>
  <si>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</si>
  <si>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</si>
  <si>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</si>
  <si>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</si>
  <si>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</si>
  <si>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</si>
  <si>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</si>
  <si>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</si>
  <si>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</si>
  <si>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</si>
  <si>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</si>
  <si>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</si>
  <si>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</si>
  <si>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</si>
  <si>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</si>
  <si>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</si>
  <si>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</si>
  <si>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</si>
  <si>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</si>
  <si>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</si>
  <si>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</si>
  <si>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</si>
  <si>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</si>
  <si>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</si>
  <si>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</si>
  <si>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</si>
  <si>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</si>
  <si>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</si>
  <si>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</si>
  <si>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</si>
  <si>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</si>
  <si>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</si>
  <si>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</si>
  <si>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</si>
  <si>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</si>
  <si>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</si>
  <si>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</si>
  <si>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</si>
  <si>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</si>
  <si>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</si>
  <si>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</si>
  <si>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</si>
  <si>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</si>
  <si>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</si>
  <si>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</si>
  <si>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</si>
  <si>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</si>
  <si>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</si>
  <si>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</si>
  <si>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</si>
  <si>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</si>
  <si>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</si>
  <si>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</si>
  <si>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</si>
  <si>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</si>
  <si>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</si>
  <si>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</si>
  <si>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</si>
  <si>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</si>
  <si>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</si>
  <si>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</si>
  <si>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</si>
  <si>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</si>
  <si>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</si>
  <si>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</si>
  <si>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</si>
  <si>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</si>
  <si>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</si>
  <si>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</si>
  <si>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</si>
  <si>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</si>
  <si>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</si>
  <si>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</si>
  <si>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</si>
  <si>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</si>
  <si>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</si>
  <si>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</si>
  <si>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</si>
  <si>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</si>
  <si>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</si>
  <si>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</si>
  <si>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</si>
  <si>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</si>
  <si>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</si>
  <si>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</si>
  <si>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</si>
  <si>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</si>
  <si>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</si>
  <si>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</si>
  <si>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</si>
  <si>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</si>
  <si>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</si>
  <si>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</si>
  <si>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</si>
  <si>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</si>
  <si>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</si>
  <si>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</si>
  <si>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</si>
  <si>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</si>
  <si>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</si>
  <si>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</si>
  <si>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</si>
  <si>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</si>
  <si>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</si>
  <si>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</si>
  <si>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</si>
  <si>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</si>
  <si>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</si>
  <si>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</si>
  <si>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</si>
  <si>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</si>
  <si>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</si>
  <si>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</si>
  <si>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</si>
  <si>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</si>
  <si>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</si>
  <si>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</si>
  <si>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</si>
  <si>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</si>
  <si>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</si>
  <si>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</si>
  <si>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</si>
  <si>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</si>
  <si>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</si>
  <si>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</si>
  <si>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</si>
  <si>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</si>
  <si>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</si>
  <si>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</si>
  <si>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</si>
  <si>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</si>
  <si>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</si>
  <si>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</si>
  <si>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</si>
  <si>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</si>
  <si>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</si>
  <si>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</si>
  <si>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</si>
  <si>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</si>
  <si>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</si>
  <si>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</si>
  <si>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</si>
  <si>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</si>
  <si>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</si>
  <si>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</si>
  <si>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</si>
  <si>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</si>
  <si>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</si>
  <si>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</si>
  <si>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</si>
  <si>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</si>
  <si>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</si>
  <si>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</si>
  <si>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</si>
  <si>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</si>
  <si>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</si>
  <si>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</si>
  <si>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</si>
  <si>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</si>
  <si>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</si>
  <si>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</si>
  <si>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</si>
  <si>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</si>
  <si>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</si>
  <si>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</si>
  <si>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</si>
  <si>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</si>
  <si>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</si>
  <si>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</si>
  <si>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</si>
  <si>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</si>
  <si>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</si>
  <si>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</si>
  <si>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</si>
  <si>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</si>
  <si>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</si>
  <si>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</si>
  <si>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</si>
  <si>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</si>
  <si>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</si>
  <si>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</si>
  <si>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</si>
  <si>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</si>
  <si>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</si>
  <si>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</si>
  <si>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</si>
  <si>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</si>
  <si>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</si>
  <si>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</si>
  <si>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</si>
  <si>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</si>
  <si>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</si>
  <si>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</si>
  <si>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</si>
  <si>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</si>
  <si>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</si>
  <si>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</si>
  <si>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</si>
  <si>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</si>
  <si>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</si>
  <si>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</si>
  <si>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</si>
  <si>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</si>
  <si>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</si>
  <si>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</si>
  <si>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</si>
  <si>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</si>
  <si>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</si>
  <si>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</si>
  <si>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</si>
  <si>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</si>
  <si>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</si>
  <si>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</si>
  <si>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</si>
  <si>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</si>
  <si>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</si>
  <si>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</si>
  <si>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</si>
  <si>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</si>
  <si>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</si>
  <si>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</si>
  <si>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</si>
  <si>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</si>
  <si>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</si>
  <si>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</si>
  <si>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</si>
  <si>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</si>
  <si>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</si>
  <si>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</si>
  <si>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</si>
  <si>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</si>
  <si>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</si>
  <si>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</si>
  <si>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</si>
  <si>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</si>
  <si>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</si>
  <si>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</si>
  <si>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</si>
  <si>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</si>
  <si>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</si>
  <si>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</si>
  <si>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</si>
  <si>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</si>
  <si>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</si>
  <si>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</si>
  <si>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</si>
  <si>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</si>
  <si>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</si>
  <si>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</si>
  <si>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</si>
  <si>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</si>
  <si>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</si>
  <si>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</si>
  <si>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</si>
  <si>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</si>
  <si>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</si>
  <si>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</si>
  <si>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</si>
  <si>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</si>
  <si>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</si>
  <si>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</si>
  <si>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</si>
  <si>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</si>
  <si>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</si>
  <si>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</si>
  <si>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</si>
  <si>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</si>
  <si>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</si>
  <si>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</si>
  <si>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</si>
  <si>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</si>
  <si>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</si>
  <si>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</si>
  <si>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</si>
  <si>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</si>
  <si>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</si>
  <si>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</si>
  <si>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</si>
  <si>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</si>
  <si>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</si>
  <si>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</si>
  <si>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</si>
  <si>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</si>
  <si>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</si>
  <si>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</si>
  <si>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</si>
  <si>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</si>
  <si>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</si>
  <si>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</si>
  <si>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</si>
  <si>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</si>
  <si>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</si>
  <si>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</si>
  <si>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</si>
  <si>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</si>
  <si>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</si>
  <si>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</si>
  <si>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</si>
  <si>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</si>
  <si>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</si>
  <si>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</si>
  <si>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</si>
  <si>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</si>
  <si>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</si>
  <si>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</si>
  <si>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</si>
  <si>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</si>
  <si>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</si>
  <si>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</si>
  <si>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</si>
  <si>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</si>
  <si>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</si>
  <si>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</si>
  <si>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</si>
  <si>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</si>
  <si>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</si>
  <si>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</si>
  <si>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</si>
  <si>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</si>
  <si>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</si>
  <si>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</si>
  <si>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</si>
  <si>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</si>
  <si>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</si>
  <si>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</si>
  <si>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</si>
  <si>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</si>
  <si>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</si>
  <si>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</si>
  <si>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</si>
  <si>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</si>
  <si>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</si>
  <si>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</si>
  <si>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</si>
  <si>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</si>
  <si>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</si>
  <si>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</si>
  <si>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</si>
  <si>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</si>
  <si>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</si>
  <si>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</si>
  <si>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</si>
  <si>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</si>
  <si>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</si>
  <si>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</si>
  <si>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</si>
  <si>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</si>
  <si>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</si>
  <si>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</si>
  <si>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</si>
  <si>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</si>
  <si>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</si>
  <si>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</si>
  <si>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</si>
  <si>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</si>
  <si>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</si>
  <si>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</si>
  <si>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</si>
  <si>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</si>
  <si>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</si>
  <si>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</si>
  <si>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</si>
  <si>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</si>
  <si>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</si>
  <si>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</si>
  <si>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</si>
  <si>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</si>
  <si>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</si>
  <si>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</si>
  <si>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</si>
  <si>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</si>
  <si>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</si>
  <si>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</si>
  <si>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</si>
  <si>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</si>
  <si>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</si>
  <si>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</si>
  <si>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</si>
  <si>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</si>
  <si>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</si>
  <si>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</si>
  <si>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</si>
  <si>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</si>
  <si>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</si>
  <si>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</si>
  <si>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</si>
  <si>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</si>
  <si>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</si>
  <si>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</si>
  <si>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</si>
  <si>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</si>
  <si>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</si>
  <si>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</si>
  <si>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</si>
  <si>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</si>
  <si>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</si>
  <si>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</si>
  <si>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</si>
  <si>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</si>
  <si>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</si>
  <si>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</si>
  <si>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</si>
  <si>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</si>
  <si>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</si>
  <si>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</si>
  <si>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</si>
  <si>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</si>
  <si>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</si>
  <si>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</si>
  <si>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</si>
  <si>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</si>
  <si>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</si>
  <si>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</si>
  <si>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</si>
  <si>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</si>
  <si>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</si>
  <si>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</si>
  <si>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</si>
  <si>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</si>
  <si>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</si>
  <si>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</si>
  <si>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</si>
  <si>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</si>
  <si>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</si>
  <si>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</si>
  <si>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</si>
  <si>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</si>
  <si>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</si>
  <si>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</si>
  <si>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</si>
  <si>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</si>
  <si>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</si>
  <si>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</si>
  <si>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</si>
  <si>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</si>
  <si>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</si>
  <si>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</si>
  <si>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</si>
  <si>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</si>
  <si>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</si>
  <si>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</si>
  <si>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</si>
  <si>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</si>
  <si>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</si>
  <si>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</si>
  <si>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</si>
  <si>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</si>
  <si>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</si>
  <si>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</si>
  <si>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</si>
  <si>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</si>
  <si>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</si>
  <si>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</si>
  <si>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</si>
  <si>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</si>
  <si>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</si>
  <si>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</si>
  <si>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</si>
  <si>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</si>
  <si>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</si>
  <si>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</si>
  <si>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</si>
  <si>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</si>
  <si>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</si>
  <si>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</si>
  <si>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</si>
  <si>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</si>
  <si>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</si>
  <si>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</si>
  <si>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</si>
  <si>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</si>
  <si>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</si>
  <si>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</si>
  <si>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</si>
  <si>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</si>
  <si>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</si>
  <si>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</si>
  <si>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</si>
  <si>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</si>
  <si>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</si>
  <si>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</si>
  <si>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</si>
  <si>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</si>
  <si>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</si>
  <si>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</si>
  <si>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</si>
  <si>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</si>
  <si>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</si>
  <si>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</si>
  <si>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</si>
  <si>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</si>
  <si>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</si>
  <si>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</si>
  <si>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</si>
  <si>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</si>
  <si>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</si>
  <si>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</si>
  <si>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</si>
  <si>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</si>
  <si>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</si>
  <si>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</si>
  <si>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</si>
  <si>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</si>
  <si>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</si>
  <si>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</si>
  <si>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</si>
  <si>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</si>
  <si>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</si>
  <si>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</si>
  <si>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</si>
  <si>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</si>
  <si>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</si>
  <si>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</si>
  <si>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</si>
  <si>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</si>
  <si>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</si>
  <si>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</si>
  <si>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</si>
  <si>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</si>
  <si>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</si>
  <si>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</si>
  <si>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</si>
  <si>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</si>
  <si>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</si>
  <si>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</si>
  <si>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</si>
  <si>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</si>
  <si>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</si>
  <si>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</si>
  <si>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</si>
  <si>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</si>
  <si>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</si>
  <si>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</si>
  <si>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</si>
  <si>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</si>
  <si>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</si>
  <si>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</si>
  <si>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</si>
  <si>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</si>
  <si>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</si>
  <si>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</si>
  <si>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</si>
  <si>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</si>
  <si>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</si>
  <si>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</si>
  <si>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</si>
  <si>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</si>
  <si>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</si>
  <si>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</si>
  <si>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</si>
  <si>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</si>
  <si>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</si>
  <si>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</si>
  <si>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</si>
  <si>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</si>
  <si>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</si>
  <si>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</si>
  <si>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</si>
  <si>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</si>
  <si>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</si>
  <si>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</si>
  <si>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</si>
  <si>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</si>
  <si>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</si>
  <si>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</si>
  <si>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</si>
  <si>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</si>
  <si>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</si>
  <si>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</si>
  <si>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</si>
  <si>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</si>
  <si>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</si>
  <si>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</si>
  <si>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</si>
  <si>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</si>
  <si>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</si>
  <si>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</si>
  <si>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</si>
  <si>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</si>
  <si>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</si>
  <si>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</si>
  <si>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</si>
  <si>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</si>
  <si>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</si>
  <si>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</si>
  <si>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</si>
  <si>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</si>
  <si>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</si>
  <si>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</si>
  <si>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</si>
  <si>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</si>
  <si>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</si>
  <si>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</si>
  <si>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</si>
  <si>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</si>
  <si>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</si>
  <si>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</si>
  <si>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</si>
  <si>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</si>
  <si>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</si>
  <si>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</si>
  <si>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</si>
  <si>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</si>
  <si>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</si>
  <si>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</si>
  <si>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</si>
  <si>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</si>
  <si>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</si>
  <si>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</si>
  <si>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</si>
  <si>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</si>
  <si>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</si>
  <si>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</si>
  <si>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</si>
  <si>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</si>
  <si>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</si>
  <si>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</si>
  <si>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</si>
  <si>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</si>
  <si>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</si>
  <si>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</si>
  <si>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</si>
  <si>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</si>
  <si>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</si>
  <si>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</si>
  <si>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</si>
  <si>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</si>
  <si>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</si>
  <si>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</si>
  <si>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</si>
  <si>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</si>
  <si>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</si>
  <si>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</si>
  <si>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</si>
  <si>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</si>
  <si>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</si>
  <si>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</si>
  <si>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</si>
  <si>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</si>
  <si>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</si>
  <si>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</si>
  <si>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</si>
  <si>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</si>
  <si>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</si>
  <si>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</si>
  <si>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</si>
  <si>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</si>
  <si>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</si>
  <si>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</si>
  <si>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</si>
  <si>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</si>
  <si>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</si>
  <si>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</si>
  <si>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</si>
  <si>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</si>
  <si>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</si>
  <si>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</si>
  <si>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</si>
  <si>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</si>
  <si>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</si>
  <si>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</si>
  <si>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</si>
  <si>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</si>
  <si>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</si>
  <si>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</si>
  <si>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</si>
  <si>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</si>
  <si>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</si>
  <si>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</si>
  <si>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</si>
  <si>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</si>
  <si>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</si>
  <si>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</si>
  <si>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</si>
  <si>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</si>
  <si>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</si>
  <si>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</si>
  <si>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</si>
  <si>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</si>
  <si>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</si>
  <si>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</si>
  <si>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</si>
  <si>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</si>
  <si>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</si>
  <si>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</si>
  <si>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</si>
  <si>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</si>
  <si>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</si>
  <si>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</si>
  <si>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</si>
  <si>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</si>
  <si>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</si>
  <si>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</si>
  <si>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</si>
  <si>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</si>
  <si>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</si>
  <si>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</si>
  <si>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</si>
  <si>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</si>
  <si>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</si>
  <si>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</si>
  <si>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</si>
  <si>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</si>
  <si>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</si>
  <si>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</si>
  <si>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</si>
  <si>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</si>
  <si>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</si>
  <si>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</si>
  <si>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</si>
  <si>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</si>
  <si>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</si>
  <si>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</si>
  <si>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</si>
  <si>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</si>
  <si>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</si>
  <si>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</si>
  <si>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</si>
  <si>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</si>
  <si>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</si>
  <si>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</si>
  <si>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</si>
  <si>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</si>
  <si>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</si>
  <si>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</si>
  <si>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</si>
  <si>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</si>
  <si>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</si>
  <si>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</si>
  <si>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</si>
  <si>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</si>
  <si>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</si>
  <si>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</si>
  <si>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</si>
  <si>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</si>
  <si>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</si>
  <si>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</si>
  <si>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</si>
  <si>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</si>
  <si>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</si>
  <si>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</si>
  <si>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</si>
  <si>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</si>
  <si>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</si>
  <si>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</si>
  <si>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</si>
  <si>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</si>
  <si>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</si>
  <si>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</si>
  <si>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</si>
  <si>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</si>
  <si>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</si>
  <si>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</si>
  <si>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</si>
  <si>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</si>
  <si>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</si>
  <si>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</si>
  <si>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</si>
  <si>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</si>
  <si>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</si>
  <si>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</si>
  <si>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</si>
  <si>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</si>
  <si>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</si>
  <si>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</si>
  <si>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</si>
  <si>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</si>
  <si>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</si>
  <si>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</si>
  <si>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</si>
  <si>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</si>
  <si>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</si>
  <si>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</si>
  <si>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</si>
  <si>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</si>
  <si>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</si>
  <si>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</si>
  <si>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</si>
  <si>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</si>
  <si>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</si>
  <si>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</si>
  <si>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</si>
  <si>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</si>
  <si>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</si>
  <si>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</si>
  <si>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</si>
  <si>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</si>
  <si>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</si>
  <si>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</si>
  <si>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</si>
  <si>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</si>
  <si>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</si>
  <si>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</si>
  <si>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</si>
  <si>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</si>
  <si>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</si>
  <si>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</si>
  <si>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</si>
  <si>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</si>
  <si>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</si>
  <si>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</si>
  <si>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</si>
  <si>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</si>
  <si>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</si>
  <si>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</si>
  <si>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</si>
  <si>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</si>
  <si>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</si>
  <si>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</si>
  <si>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</si>
  <si>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</si>
  <si>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</si>
  <si>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</si>
  <si>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</si>
  <si>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</si>
  <si>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</si>
  <si>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</si>
  <si>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</si>
  <si>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</si>
  <si>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</si>
  <si>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</si>
  <si>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</si>
  <si>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</si>
  <si>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</si>
  <si>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</si>
  <si>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</si>
  <si>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</si>
  <si>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</si>
  <si>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</si>
  <si>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</si>
  <si>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</si>
  <si>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</si>
  <si>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</si>
  <si>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</si>
  <si>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</si>
  <si>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</si>
  <si>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</si>
  <si>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</si>
  <si>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</si>
  <si>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</si>
  <si>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</si>
  <si>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</si>
  <si>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</si>
  <si>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</si>
  <si>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</si>
  <si>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</si>
  <si>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</si>
  <si>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</si>
  <si>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</si>
  <si>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</si>
  <si>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</si>
  <si>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</si>
  <si>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</si>
  <si>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</si>
  <si>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</si>
  <si>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</si>
  <si>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</si>
  <si>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</si>
  <si>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</si>
  <si>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</si>
  <si>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</si>
  <si>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</si>
  <si>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</si>
  <si>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</si>
  <si>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</si>
  <si>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</si>
  <si>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</si>
  <si>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</si>
  <si>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</si>
  <si>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</si>
  <si>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</si>
  <si>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</si>
  <si>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</si>
  <si>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</si>
  <si>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</si>
  <si>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</si>
  <si>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</si>
  <si>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</si>
  <si>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</si>
  <si>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</si>
  <si>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</si>
  <si>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</si>
  <si>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</si>
  <si>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</si>
  <si>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</si>
  <si>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</si>
  <si>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</si>
  <si>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</si>
  <si>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</si>
  <si>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</si>
  <si>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</si>
  <si>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</si>
  <si>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</si>
  <si>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</si>
  <si>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</si>
  <si>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</si>
  <si>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</si>
  <si>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</si>
  <si>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</si>
  <si>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</si>
  <si>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</si>
  <si>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</si>
  <si>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</si>
  <si>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</si>
  <si>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</si>
  <si>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</si>
  <si>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</si>
  <si>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</si>
  <si>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</si>
  <si>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</si>
  <si>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</si>
  <si>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</si>
  <si>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</si>
  <si>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</si>
  <si>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</si>
  <si>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</si>
  <si>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</si>
  <si>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</si>
  <si>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</si>
  <si>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</si>
  <si>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</si>
  <si>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</si>
  <si>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</si>
  <si>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</si>
  <si>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</si>
  <si>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</si>
  <si>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</si>
  <si>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</si>
  <si>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</si>
  <si>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</si>
  <si>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</si>
  <si>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</si>
  <si>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</si>
  <si>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</si>
  <si>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</si>
  <si>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</si>
  <si>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</si>
  <si>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</si>
  <si>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</si>
  <si>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</si>
  <si>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</si>
  <si>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</si>
  <si>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</si>
  <si>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</si>
  <si>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</si>
  <si>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</si>
  <si>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</si>
  <si>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</si>
  <si>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</si>
  <si>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</si>
  <si>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</si>
  <si>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</si>
  <si>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</si>
  <si>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</si>
  <si>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</si>
  <si>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</si>
  <si>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</si>
  <si>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</si>
  <si>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</si>
  <si>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</si>
  <si>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</si>
  <si>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</si>
  <si>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</si>
  <si>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</si>
  <si>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</si>
  <si>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</si>
  <si>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</si>
  <si>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</si>
  <si>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</si>
  <si>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</si>
  <si>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</si>
  <si>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</si>
  <si>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</si>
  <si>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</si>
  <si>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</si>
  <si>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</si>
  <si>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</si>
  <si>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</si>
  <si>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</si>
  <si>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</si>
  <si>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</si>
  <si>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</si>
  <si>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</si>
  <si>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</si>
  <si>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</si>
  <si>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</si>
  <si>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</si>
  <si>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</si>
  <si>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</si>
  <si>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</si>
  <si>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</si>
  <si>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</si>
  <si>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</si>
  <si>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</si>
  <si>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</si>
  <si>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</si>
  <si>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</si>
  <si>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</si>
  <si>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</si>
  <si>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</si>
  <si>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</si>
  <si>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</si>
  <si>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</si>
  <si>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</si>
  <si>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</si>
  <si>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</si>
  <si>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</si>
  <si>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</si>
  <si>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</si>
  <si>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</si>
  <si>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</si>
  <si>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</si>
  <si>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</si>
  <si>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</si>
  <si>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</si>
  <si>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</si>
  <si>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</si>
  <si>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</si>
  <si>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</si>
  <si>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</si>
  <si>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</si>
  <si>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</si>
  <si>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</si>
  <si>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</si>
  <si>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</si>
  <si>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</si>
  <si>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</si>
  <si>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</si>
  <si>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</si>
  <si>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</si>
  <si>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</si>
  <si>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</si>
  <si>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</si>
  <si>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</si>
  <si>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</si>
  <si>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</si>
  <si>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</si>
  <si>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</si>
  <si>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</si>
  <si>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</si>
  <si>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</si>
  <si>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</si>
  <si>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</si>
  <si>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</si>
  <si>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</si>
  <si>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</si>
  <si>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</si>
  <si>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</si>
  <si>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</si>
  <si>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</si>
  <si>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</si>
  <si>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</si>
  <si>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</si>
  <si>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</si>
  <si>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</si>
  <si>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</si>
  <si>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</si>
  <si>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</si>
  <si>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</si>
  <si>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</si>
  <si>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</si>
  <si>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</si>
  <si>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</si>
  <si>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</si>
  <si>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</si>
  <si>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</si>
  <si>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</si>
  <si>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</si>
  <si>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</si>
  <si>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</si>
  <si>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</si>
  <si>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</si>
  <si>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</si>
  <si>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</si>
  <si>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</si>
  <si>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</si>
  <si>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</si>
  <si>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</si>
  <si>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</si>
  <si>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</si>
  <si>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</si>
  <si>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</si>
  <si>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</si>
  <si>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</si>
  <si>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</si>
  <si>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</si>
  <si>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</si>
  <si>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</si>
  <si>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</si>
  <si>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</si>
  <si>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</si>
  <si>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</si>
  <si>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</si>
  <si>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</si>
  <si>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</si>
  <si>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</si>
  <si>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</si>
  <si>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</si>
  <si>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</si>
  <si>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</si>
  <si>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</si>
  <si>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</si>
  <si>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</si>
  <si>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</si>
  <si>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</si>
  <si>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</si>
  <si>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</si>
  <si>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</si>
  <si>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</si>
  <si>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</si>
  <si>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</si>
  <si>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</si>
  <si>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</si>
  <si>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</si>
  <si>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</si>
  <si>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</si>
  <si>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</si>
  <si>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</si>
  <si>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</si>
  <si>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</si>
  <si>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</si>
  <si>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</si>
  <si>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</si>
  <si>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</si>
  <si>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</si>
  <si>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</si>
  <si>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</si>
  <si>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</si>
  <si>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</si>
  <si>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</si>
  <si>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</si>
  <si>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</si>
  <si>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</si>
  <si>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</si>
  <si>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</si>
  <si>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</si>
  <si>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</si>
  <si>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</si>
  <si>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</si>
  <si>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</si>
  <si>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</si>
  <si>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</si>
  <si>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</si>
  <si>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</si>
  <si>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</si>
  <si>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</si>
  <si>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</si>
  <si>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</si>
  <si>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</si>
  <si>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</si>
  <si>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</si>
  <si>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</si>
  <si>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</si>
  <si>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</si>
  <si>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</si>
  <si>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</si>
  <si>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</si>
  <si>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</si>
  <si>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</si>
  <si>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</si>
  <si>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</si>
  <si>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</si>
  <si>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</si>
  <si>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</si>
  <si>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</si>
  <si>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</si>
  <si>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</si>
  <si>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</si>
  <si>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</si>
  <si>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</si>
  <si>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</si>
  <si>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</si>
  <si>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</si>
  <si>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</si>
  <si>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</si>
  <si>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</si>
  <si>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</si>
  <si>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</si>
  <si>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</si>
  <si>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</si>
  <si>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</si>
  <si>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</si>
  <si>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</si>
  <si>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</si>
  <si>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</si>
  <si>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</si>
  <si>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</si>
  <si>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</si>
  <si>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</si>
  <si>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</si>
  <si>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</si>
  <si>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</si>
  <si>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</si>
  <si>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</si>
  <si>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</si>
  <si>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</si>
  <si>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</si>
  <si>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</si>
  <si>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</si>
  <si>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</si>
  <si>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</si>
  <si>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</si>
  <si>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</si>
  <si>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</si>
  <si>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</si>
  <si>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</si>
  <si>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</si>
  <si>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</si>
  <si>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</si>
  <si>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</si>
  <si>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</si>
  <si>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</si>
  <si>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</si>
  <si>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</si>
  <si>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</si>
  <si>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</si>
  <si>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</si>
  <si>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</si>
  <si>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</si>
  <si>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</si>
  <si>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</si>
  <si>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</si>
  <si>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</si>
  <si>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</si>
  <si>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</si>
  <si>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</si>
  <si>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</si>
  <si>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</si>
  <si>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</si>
  <si>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</si>
  <si>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</si>
  <si>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</si>
  <si>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</si>
  <si>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</si>
  <si>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</si>
  <si>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</si>
  <si>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</si>
  <si>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</si>
  <si>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</si>
  <si>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</si>
  <si>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</si>
  <si>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</si>
  <si>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</si>
  <si>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</si>
  <si>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</si>
  <si>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</si>
  <si>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</si>
  <si>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</si>
  <si>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</si>
  <si>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</si>
  <si>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</si>
  <si>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</si>
  <si>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</si>
  <si>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</si>
  <si>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</si>
  <si>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</si>
  <si>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</si>
  <si>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</si>
  <si>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</si>
  <si>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</si>
  <si>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</si>
  <si>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</si>
  <si>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</si>
  <si>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</si>
  <si>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</si>
  <si>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</si>
  <si>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</si>
  <si>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</si>
  <si>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</si>
  <si>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</si>
  <si>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</si>
  <si>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</si>
  <si>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</si>
  <si>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</si>
  <si>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</si>
  <si>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</si>
  <si>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</si>
  <si>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</si>
  <si>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</si>
  <si>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</si>
  <si>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</si>
  <si>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</si>
  <si>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</si>
  <si>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</si>
  <si>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</si>
  <si>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</si>
  <si>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</si>
  <si>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</si>
  <si>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</si>
  <si>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</si>
  <si>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</si>
  <si>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</si>
  <si>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</si>
  <si>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</si>
  <si>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</si>
  <si>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</si>
  <si>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</si>
  <si>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</si>
  <si>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</si>
  <si>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</si>
  <si>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</si>
  <si>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</si>
  <si>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</si>
  <si>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</si>
  <si>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</si>
  <si>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</si>
  <si>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</si>
  <si>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</si>
  <si>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</si>
  <si>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</si>
  <si>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</si>
  <si>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</si>
  <si>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</si>
  <si>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</si>
  <si>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</si>
  <si>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</si>
  <si>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</si>
  <si>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</si>
  <si>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</si>
  <si>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</si>
  <si>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</si>
  <si>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</si>
  <si>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</si>
  <si>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</si>
  <si>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</si>
  <si>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</si>
  <si>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</si>
  <si>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</si>
  <si>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</si>
  <si>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</si>
  <si>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</si>
  <si>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</si>
  <si>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</si>
  <si>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</si>
  <si>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</si>
  <si>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</si>
  <si>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</si>
  <si>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</si>
  <si>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</si>
  <si>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</si>
  <si>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</si>
  <si>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</si>
  <si>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</si>
  <si>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</si>
  <si>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</si>
  <si>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</si>
  <si>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</si>
  <si>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</si>
  <si>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</si>
  <si>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</si>
  <si>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</si>
  <si>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</si>
  <si>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</si>
  <si>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</si>
  <si>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</si>
  <si>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</si>
  <si>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</si>
  <si>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</si>
  <si>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</si>
  <si>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</si>
  <si>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</si>
  <si>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</si>
  <si>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</si>
  <si>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</si>
  <si>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</si>
  <si>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</si>
  <si>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</si>
  <si>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</si>
  <si>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</si>
  <si>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</si>
  <si>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</si>
  <si>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</si>
  <si>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</si>
  <si>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</si>
  <si>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</si>
  <si>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</si>
  <si>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</si>
  <si>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</si>
  <si>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</si>
  <si>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</si>
  <si>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</si>
  <si>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</si>
  <si>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</si>
  <si>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</si>
  <si>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</si>
  <si>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</si>
  <si>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</si>
  <si>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</si>
  <si>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</si>
  <si>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</si>
  <si>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</si>
  <si>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</si>
  <si>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</si>
  <si>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</si>
  <si>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</si>
  <si>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</si>
  <si>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</si>
  <si>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</si>
  <si>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</si>
  <si>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</si>
  <si>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</si>
  <si>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</si>
  <si>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</si>
  <si>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</si>
  <si>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</si>
  <si>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</si>
  <si>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</si>
  <si>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</si>
  <si>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</si>
  <si>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</si>
  <si>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</si>
  <si>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</si>
  <si>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</si>
  <si>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</si>
  <si>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</si>
  <si>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</si>
  <si>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</si>
  <si>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</si>
  <si>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</si>
  <si>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</si>
  <si>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</si>
  <si>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</si>
  <si>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</si>
  <si>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</si>
  <si>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</si>
  <si>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</si>
  <si>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</si>
  <si>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</si>
  <si>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</si>
  <si>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</si>
  <si>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</si>
  <si>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</si>
  <si>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</si>
  <si>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</si>
  <si>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</si>
  <si>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</si>
  <si>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</si>
  <si>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</si>
  <si>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</si>
  <si>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</si>
  <si>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</si>
  <si>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</si>
  <si>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</si>
  <si>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</si>
  <si>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</si>
  <si>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</si>
  <si>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</si>
  <si>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</si>
  <si>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</si>
  <si>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</si>
  <si>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</si>
  <si>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</si>
  <si>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</si>
  <si>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</si>
  <si>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</si>
  <si>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</si>
  <si>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</si>
  <si>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</si>
  <si>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</si>
  <si>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</si>
  <si>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</si>
  <si>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</si>
  <si>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</si>
  <si>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</si>
  <si>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</si>
  <si>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</si>
  <si>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</si>
  <si>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</si>
  <si>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</si>
  <si>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</si>
  <si>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</si>
  <si>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</si>
  <si>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</si>
  <si>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</si>
  <si>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</si>
  <si>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</si>
  <si>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</si>
  <si>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</si>
  <si>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</si>
  <si>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</si>
  <si>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</si>
  <si>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</si>
  <si>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</si>
  <si>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</si>
  <si>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</si>
  <si>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</si>
  <si>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</si>
  <si>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</si>
  <si>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</si>
  <si>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</si>
  <si>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</si>
  <si>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</si>
  <si>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</si>
  <si>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</si>
  <si>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</si>
  <si>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</si>
  <si>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</si>
  <si>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</si>
  <si>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</si>
  <si>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</si>
  <si>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</si>
  <si>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</si>
  <si>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</si>
  <si>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</si>
  <si>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</si>
  <si>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</si>
  <si>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</si>
  <si>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</si>
  <si>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</si>
  <si>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</si>
  <si>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</si>
  <si>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</si>
  <si>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</si>
  <si>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</si>
  <si>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</si>
  <si>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</si>
  <si>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</si>
  <si>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</si>
  <si>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</si>
  <si>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</si>
  <si>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</si>
  <si>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</si>
  <si>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</si>
  <si>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</si>
  <si>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</si>
  <si>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</si>
  <si>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</si>
  <si>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</si>
  <si>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</si>
  <si>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</si>
  <si>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</si>
  <si>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</si>
  <si>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</si>
  <si>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</si>
  <si>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</si>
  <si>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</si>
  <si>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</si>
  <si>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</si>
  <si>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</si>
  <si>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</si>
  <si>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</si>
  <si>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</si>
  <si>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</si>
  <si>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</si>
  <si>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</si>
  <si>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</si>
  <si>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</si>
  <si>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</si>
  <si>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</si>
  <si>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</si>
  <si>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</si>
  <si>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</si>
  <si>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</si>
  <si>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</si>
  <si>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</si>
  <si>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</si>
  <si>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</si>
  <si>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</si>
  <si>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</si>
  <si>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</si>
  <si>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</si>
  <si>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</si>
  <si>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</si>
  <si>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</si>
  <si>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</si>
  <si>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</si>
  <si>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</si>
  <si>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</si>
  <si>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</si>
  <si>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</si>
  <si>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</si>
  <si>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</si>
  <si>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</si>
  <si>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</si>
  <si>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</si>
  <si>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</si>
  <si>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</si>
  <si>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</si>
  <si>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</si>
  <si>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</si>
  <si>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</si>
  <si>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</si>
  <si>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</si>
  <si>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</si>
  <si>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</si>
  <si>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</si>
  <si>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</si>
  <si>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</si>
  <si>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</si>
  <si>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</si>
  <si>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</si>
  <si>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</si>
  <si>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</si>
  <si>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</si>
  <si>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</si>
  <si>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</si>
  <si>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</si>
  <si>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</si>
  <si>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</si>
  <si>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</si>
  <si>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</si>
  <si>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</si>
  <si>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</si>
  <si>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</si>
  <si>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</si>
  <si>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</si>
  <si>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</si>
  <si>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</si>
  <si>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</si>
  <si>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</si>
  <si>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</si>
  <si>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</si>
  <si>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</si>
  <si>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</si>
  <si>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</si>
  <si>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</si>
  <si>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</si>
  <si>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</si>
  <si>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</si>
  <si>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</si>
  <si>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</si>
  <si>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</si>
  <si>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</si>
  <si>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</si>
  <si>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</si>
  <si>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</si>
  <si>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</si>
  <si>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</si>
  <si>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</si>
  <si>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</si>
  <si>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</si>
  <si>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</si>
  <si>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</si>
  <si>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</si>
  <si>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</si>
  <si>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</si>
  <si>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</si>
  <si>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</si>
  <si>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</si>
  <si>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</si>
  <si>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</si>
  <si>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</si>
  <si>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</si>
  <si>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</si>
  <si>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</si>
  <si>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</si>
  <si>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</si>
  <si>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</si>
  <si>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</si>
  <si>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</si>
  <si>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</si>
  <si>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</si>
  <si>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</si>
  <si>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</si>
  <si>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</si>
  <si>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</si>
  <si>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</si>
  <si>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</si>
  <si>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</si>
  <si>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</si>
  <si>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</si>
  <si>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</si>
  <si>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</si>
  <si>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</si>
  <si>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</si>
  <si>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</si>
  <si>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</si>
  <si>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</si>
  <si>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</si>
  <si>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</si>
  <si>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</si>
  <si>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</si>
  <si>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</si>
  <si>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</si>
  <si>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</si>
  <si>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</si>
  <si>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</si>
  <si>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</si>
  <si>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</si>
  <si>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</si>
  <si>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</si>
  <si>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</si>
  <si>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</si>
  <si>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</si>
  <si>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</si>
  <si>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</si>
  <si>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</si>
  <si>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</si>
  <si>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</si>
  <si>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</si>
  <si>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</si>
  <si>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</si>
  <si>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</si>
  <si>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</si>
  <si>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</si>
  <si>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</si>
  <si>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</si>
  <si>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</si>
  <si>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</si>
  <si>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</si>
  <si>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</si>
  <si>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</si>
  <si>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</si>
  <si>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</si>
  <si>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</si>
  <si>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</si>
  <si>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</si>
  <si>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</si>
  <si>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</si>
  <si>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</si>
  <si>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</si>
  <si>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</si>
  <si>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</si>
  <si>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</si>
  <si>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</si>
  <si>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</si>
  <si>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</si>
  <si>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</si>
  <si>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</si>
  <si>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</si>
  <si>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</si>
  <si>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</si>
  <si>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</si>
  <si>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</si>
  <si>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</si>
  <si>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</si>
  <si>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</si>
  <si>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</si>
  <si>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</si>
  <si>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</si>
  <si>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</si>
  <si>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</si>
  <si>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</si>
  <si>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</si>
  <si>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</si>
  <si>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</si>
  <si>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</si>
  <si>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</si>
  <si>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</si>
  <si>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</si>
  <si>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</si>
  <si>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</si>
  <si>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</si>
  <si>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</si>
  <si>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</si>
  <si>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</si>
  <si>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</si>
  <si>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</si>
  <si>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</si>
  <si>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</si>
  <si>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</si>
  <si>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</si>
  <si>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</si>
  <si>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</si>
  <si>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</si>
  <si>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</si>
  <si>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</si>
  <si>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</si>
  <si>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</si>
  <si>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</si>
  <si>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</si>
  <si>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</si>
  <si>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</si>
  <si>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</si>
  <si>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</si>
  <si>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</si>
  <si>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</si>
  <si>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</si>
  <si>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</si>
  <si>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</si>
  <si>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</si>
  <si>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</si>
  <si>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</si>
  <si>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</si>
  <si>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</si>
  <si>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</si>
  <si>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</si>
  <si>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</si>
  <si>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</si>
  <si>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</si>
  <si>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</si>
  <si>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</si>
  <si>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</si>
  <si>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</si>
  <si>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</si>
  <si>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</si>
  <si>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</si>
  <si>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</si>
  <si>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</si>
  <si>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</si>
  <si>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</si>
  <si>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</si>
  <si>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</si>
  <si>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</si>
  <si>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</si>
  <si>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</si>
  <si>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</si>
  <si>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</si>
  <si>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</si>
  <si>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</si>
  <si>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</si>
  <si>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</si>
  <si>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</si>
  <si>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</si>
  <si>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</si>
  <si>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</si>
  <si>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</si>
  <si>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</si>
  <si>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</si>
  <si>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</si>
  <si>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</si>
  <si>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</si>
  <si>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</si>
  <si>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</si>
  <si>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</si>
  <si>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</si>
  <si>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</si>
  <si>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</si>
  <si>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</si>
  <si>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</si>
  <si>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</si>
  <si>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</si>
  <si>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</si>
  <si>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</si>
  <si>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</si>
  <si>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</si>
  <si>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</si>
  <si>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</si>
  <si>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</si>
  <si>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</si>
  <si>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</si>
  <si>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</si>
  <si>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</si>
  <si>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</si>
  <si>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</si>
  <si>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</si>
  <si>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</si>
  <si>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</si>
  <si>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</si>
  <si>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</si>
  <si>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</si>
  <si>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</si>
  <si>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</si>
  <si>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</si>
  <si>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</si>
  <si>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</si>
  <si>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</si>
  <si>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</si>
  <si>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</si>
  <si>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</si>
  <si>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</si>
  <si>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</si>
  <si>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</si>
  <si>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</si>
  <si>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</si>
  <si>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</si>
  <si>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</si>
  <si>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</si>
  <si>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</si>
  <si>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</si>
  <si>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</si>
  <si>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</si>
  <si>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</si>
  <si>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</si>
  <si>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</si>
  <si>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</si>
  <si>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</si>
  <si>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</si>
  <si>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</si>
  <si>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</si>
  <si>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</si>
  <si>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</si>
  <si>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</si>
  <si>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</si>
  <si>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</si>
  <si>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</si>
  <si>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</si>
  <si>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</si>
  <si>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</si>
  <si>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</si>
  <si>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</si>
  <si>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</si>
  <si>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</si>
  <si>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</si>
  <si>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</si>
  <si>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</si>
  <si>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</si>
  <si>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</si>
  <si>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</si>
  <si>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</si>
  <si>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</si>
  <si>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</si>
  <si>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</si>
  <si>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</si>
  <si>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</si>
  <si>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</si>
  <si>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</si>
  <si>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</si>
  <si>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</si>
  <si>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</si>
  <si>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</si>
  <si>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</si>
  <si>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</si>
  <si>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</si>
  <si>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</si>
  <si>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</si>
  <si>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</si>
  <si>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</si>
  <si>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</si>
  <si>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</si>
  <si>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</si>
  <si>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</si>
  <si>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</si>
  <si>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</si>
  <si>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</si>
  <si>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</si>
  <si>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</si>
  <si>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</si>
  <si>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</si>
  <si>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</si>
  <si>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</si>
  <si>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</si>
  <si>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</si>
  <si>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</si>
  <si>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</si>
  <si>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</si>
  <si>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</si>
  <si>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</si>
  <si>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</si>
  <si>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</si>
  <si>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</si>
  <si>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</si>
  <si>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</si>
  <si>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</si>
  <si>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</si>
  <si>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</si>
  <si>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</si>
  <si>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</si>
  <si>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</si>
  <si>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</si>
  <si>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</si>
  <si>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</si>
  <si>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</si>
  <si>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</si>
  <si>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</si>
  <si>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</si>
  <si>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</si>
  <si>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</si>
  <si>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</si>
  <si>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</si>
  <si>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</si>
  <si>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</si>
  <si>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</si>
  <si>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</si>
  <si>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</si>
  <si>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</si>
  <si>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</si>
  <si>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</si>
  <si>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</si>
  <si>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</si>
  <si>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</si>
  <si>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</si>
  <si>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</si>
  <si>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</si>
  <si>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</si>
  <si>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</si>
  <si>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</si>
  <si>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</si>
  <si>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</si>
  <si>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</si>
  <si>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</si>
  <si>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</si>
  <si>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</si>
  <si>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</si>
  <si>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</si>
  <si>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</si>
  <si>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</si>
  <si>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</si>
  <si>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</si>
  <si>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</si>
  <si>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</si>
  <si>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</si>
  <si>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</si>
  <si>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</si>
  <si>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</si>
  <si>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</si>
  <si>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</si>
  <si>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</si>
  <si>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</si>
  <si>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</si>
  <si>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</si>
  <si>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</si>
  <si>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</si>
  <si>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</si>
  <si>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</si>
  <si>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</si>
  <si>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</si>
  <si>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</si>
  <si>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</si>
  <si>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</si>
  <si>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</si>
  <si>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</si>
  <si>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</si>
  <si>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</si>
  <si>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</si>
  <si>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</si>
  <si>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</si>
  <si>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</si>
  <si>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</si>
  <si>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</si>
  <si>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</si>
  <si>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</si>
  <si>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</si>
  <si>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</si>
  <si>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</si>
  <si>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</si>
  <si>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</si>
  <si>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</si>
  <si>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</si>
  <si>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</si>
  <si>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</si>
  <si>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</si>
  <si>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</si>
  <si>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</si>
  <si>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</si>
  <si>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</si>
  <si>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</si>
  <si>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</si>
  <si>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</si>
  <si>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</si>
  <si>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</si>
  <si>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</si>
  <si>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</si>
  <si>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</si>
  <si>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</si>
  <si>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</si>
  <si>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</si>
  <si>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</si>
  <si>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</si>
  <si>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</si>
  <si>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</si>
  <si>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</si>
  <si>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</si>
  <si>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</si>
  <si>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</si>
  <si>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</si>
  <si>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</si>
  <si>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</si>
  <si>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</si>
  <si>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</si>
  <si>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</si>
  <si>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</si>
  <si>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</si>
  <si>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</si>
  <si>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</si>
  <si>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</si>
  <si>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</si>
  <si>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</si>
  <si>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</si>
  <si>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</si>
  <si>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</si>
  <si>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</si>
  <si>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</si>
  <si>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</si>
  <si>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</si>
  <si>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</si>
  <si>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</si>
  <si>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</si>
  <si>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</si>
  <si>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</si>
  <si>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</si>
  <si>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</si>
  <si>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</si>
  <si>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</si>
  <si>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</si>
  <si>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</si>
  <si>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</si>
  <si>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</si>
  <si>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</si>
  <si>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</si>
  <si>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</si>
  <si>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</si>
  <si>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</si>
  <si>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</si>
  <si>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</si>
  <si>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</si>
  <si>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</si>
  <si>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</si>
  <si>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</si>
  <si>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</si>
  <si>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</si>
  <si>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</si>
  <si>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</si>
  <si>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</si>
  <si>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</si>
  <si>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</si>
  <si>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</si>
  <si>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</si>
  <si>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</si>
  <si>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</si>
  <si>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</si>
  <si>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</si>
  <si>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</si>
  <si>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</si>
  <si>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</si>
  <si>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</si>
  <si>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</si>
  <si>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</si>
  <si>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</si>
  <si>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</si>
  <si>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</si>
  <si>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</si>
  <si>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</si>
  <si>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</si>
  <si>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</si>
  <si>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</si>
  <si>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</si>
  <si>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</si>
  <si>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</si>
  <si>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</si>
  <si>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</si>
  <si>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</si>
  <si>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</si>
  <si>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</si>
  <si>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</si>
  <si>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</si>
  <si>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</si>
  <si>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</si>
  <si>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</si>
  <si>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</si>
  <si>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</si>
  <si>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</si>
  <si>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</si>
  <si>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</si>
  <si>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</si>
  <si>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</si>
  <si>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</si>
  <si>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</si>
  <si>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</si>
  <si>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</si>
  <si>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</si>
  <si>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</si>
  <si>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</si>
  <si>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</si>
  <si>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</si>
  <si>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</si>
  <si>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</si>
  <si>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</si>
  <si>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</si>
  <si>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</si>
  <si>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</si>
  <si>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</si>
  <si>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</si>
  <si>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</si>
  <si>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</si>
  <si>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</si>
  <si>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</si>
  <si>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</si>
  <si>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</si>
  <si>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</si>
  <si>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</si>
  <si>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</si>
  <si>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</si>
  <si>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</si>
  <si>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</si>
  <si>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</si>
  <si>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</si>
  <si>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</si>
  <si>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</si>
  <si>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</si>
  <si>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</si>
  <si>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</si>
  <si>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</si>
  <si>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</si>
  <si>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</si>
  <si>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</si>
  <si>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</si>
  <si>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</si>
  <si>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</si>
  <si>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</si>
  <si>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</si>
  <si>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</si>
  <si>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</si>
  <si>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</si>
  <si>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</si>
  <si>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</si>
  <si>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</si>
  <si>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</si>
  <si>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</si>
  <si>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</si>
  <si>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</si>
  <si>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</si>
  <si>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</si>
  <si>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</si>
  <si>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</si>
  <si>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</si>
  <si>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</si>
  <si>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</si>
  <si>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</si>
  <si>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</si>
  <si>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</si>
  <si>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</si>
  <si>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</si>
  <si>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</si>
  <si>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</si>
  <si>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</si>
  <si>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</si>
  <si>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</si>
  <si>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</si>
  <si>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</si>
  <si>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</si>
  <si>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</si>
  <si>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</si>
  <si>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</si>
  <si>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</si>
  <si>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</si>
  <si>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</si>
  <si>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</si>
  <si>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</si>
  <si>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</si>
  <si>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</si>
  <si>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</si>
  <si>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</si>
  <si>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</si>
  <si>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</si>
  <si>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</si>
  <si>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</si>
  <si>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</si>
  <si>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</si>
  <si>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</si>
  <si>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</si>
  <si>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</si>
  <si>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</si>
  <si>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</si>
  <si>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</si>
  <si>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</si>
  <si>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</si>
  <si>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</si>
  <si>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</si>
  <si>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</si>
  <si>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</si>
  <si>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</si>
  <si>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</si>
  <si>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</si>
  <si>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</si>
  <si>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</si>
  <si>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</si>
  <si>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</si>
  <si>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</si>
  <si>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</si>
  <si>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</si>
  <si>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</si>
  <si>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</si>
  <si>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</si>
  <si>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</si>
  <si>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</si>
  <si>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</si>
  <si>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</si>
  <si>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</si>
  <si>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</si>
  <si>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</si>
  <si>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</si>
  <si>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</si>
  <si>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</si>
  <si>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</si>
  <si>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</si>
  <si>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</si>
  <si>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</si>
  <si>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</si>
  <si>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</si>
  <si>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</si>
  <si>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</si>
  <si>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</si>
  <si>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</si>
  <si>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</si>
  <si>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</si>
  <si>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</si>
  <si>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</si>
  <si>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</si>
  <si>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</si>
  <si>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</si>
  <si>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</si>
  <si>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</si>
  <si>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</si>
  <si>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</si>
  <si>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</si>
  <si>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</si>
  <si>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</si>
  <si>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</si>
  <si>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</si>
  <si>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</si>
  <si>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</si>
  <si>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</si>
  <si>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</si>
  <si>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</si>
  <si>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</si>
  <si>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</si>
  <si>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</si>
  <si>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</si>
  <si>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</si>
  <si>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</si>
  <si>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</si>
  <si>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</si>
  <si>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</si>
  <si>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</si>
  <si>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</si>
  <si>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</si>
  <si>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</si>
  <si>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</si>
  <si>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</si>
  <si>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</si>
  <si>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</si>
  <si>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</si>
  <si>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</si>
  <si>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</si>
  <si>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</si>
  <si>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</si>
  <si>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</si>
  <si>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</si>
  <si>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</si>
  <si>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</si>
  <si>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</si>
  <si>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</si>
  <si>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</si>
  <si>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</si>
  <si>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</si>
  <si>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</si>
  <si>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</si>
  <si>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</si>
  <si>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</si>
  <si>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</si>
  <si>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</si>
  <si>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</si>
  <si>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</si>
  <si>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</si>
  <si>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</si>
  <si>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</si>
  <si>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</si>
  <si>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</si>
  <si>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</si>
  <si>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</si>
  <si>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</si>
  <si>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</si>
  <si>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</si>
  <si>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</si>
  <si>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</si>
  <si>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</si>
  <si>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</si>
  <si>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</si>
  <si>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</si>
  <si>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</si>
  <si>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</si>
  <si>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</si>
  <si>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</si>
  <si>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</si>
  <si>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</si>
  <si>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</si>
  <si>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</si>
  <si>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</si>
  <si>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</si>
  <si>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</si>
  <si>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</si>
  <si>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</si>
  <si>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</si>
  <si>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</si>
  <si>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</si>
  <si>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</si>
  <si>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</si>
  <si>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</si>
  <si>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</si>
  <si>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</si>
  <si>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</si>
  <si>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</si>
  <si>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</si>
  <si>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</si>
  <si>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</si>
  <si>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</si>
  <si>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</si>
  <si>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</si>
  <si>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</si>
  <si>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</si>
  <si>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</si>
  <si>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</si>
  <si>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</si>
  <si>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</si>
  <si>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</si>
  <si>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</si>
  <si>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</si>
  <si>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</si>
  <si>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</si>
  <si>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</si>
  <si>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</si>
  <si>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</si>
  <si>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</si>
  <si>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</si>
  <si>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</si>
  <si>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</si>
  <si>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</si>
  <si>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</si>
  <si>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</si>
  <si>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</si>
  <si>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</si>
  <si>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</si>
  <si>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</si>
  <si>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</si>
  <si>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</si>
  <si>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</si>
  <si>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</si>
  <si>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</si>
  <si>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</si>
  <si>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</si>
  <si>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</si>
  <si>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</si>
  <si>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</si>
  <si>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</si>
  <si>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</si>
  <si>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</si>
  <si>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</si>
  <si>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</si>
  <si>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</si>
  <si>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</si>
  <si>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</si>
  <si>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</si>
  <si>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</si>
  <si>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</si>
  <si>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</si>
  <si>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</si>
  <si>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</si>
  <si>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</si>
  <si>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</si>
  <si>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</si>
  <si>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</si>
  <si>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</si>
  <si>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</si>
  <si>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</si>
  <si>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</si>
  <si>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</si>
  <si>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</si>
  <si>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</si>
  <si>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</si>
  <si>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</si>
  <si>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</si>
  <si>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</si>
  <si>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</si>
  <si>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</si>
  <si>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</si>
  <si>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</si>
  <si>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</si>
  <si>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</si>
  <si>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</si>
  <si>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</si>
  <si>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</si>
  <si>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</si>
  <si>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</si>
  <si>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</si>
  <si>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</si>
  <si>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</si>
  <si>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</si>
  <si>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</si>
  <si>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</si>
  <si>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</si>
  <si>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</si>
  <si>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</si>
  <si>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</si>
  <si>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</si>
  <si>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</si>
  <si>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</si>
  <si>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</si>
  <si>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</si>
  <si>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</si>
  <si>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</si>
  <si>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</si>
  <si>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</si>
  <si>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</si>
  <si>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</si>
  <si>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</si>
  <si>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</si>
  <si>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</si>
  <si>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</si>
  <si>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</si>
  <si>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</si>
  <si>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</si>
  <si>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</si>
  <si>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</si>
  <si>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</si>
  <si>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</si>
  <si>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</si>
  <si>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</si>
  <si>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</si>
  <si>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</si>
  <si>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</si>
  <si>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</si>
  <si>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</si>
  <si>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</si>
  <si>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</si>
  <si>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</si>
  <si>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</si>
  <si>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</si>
  <si>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</si>
  <si>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</si>
  <si>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</si>
  <si>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</si>
  <si>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</si>
  <si>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</si>
  <si>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</si>
  <si>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</si>
  <si>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</si>
  <si>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</si>
  <si>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</si>
  <si>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</si>
  <si>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</si>
  <si>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</si>
  <si>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</si>
  <si>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</si>
  <si>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</si>
  <si>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</si>
  <si>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</si>
  <si>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</si>
  <si>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</si>
  <si>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</si>
  <si>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</si>
  <si>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</si>
  <si>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</si>
  <si>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</si>
  <si>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</si>
  <si>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</si>
  <si>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</si>
  <si>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</si>
  <si>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</si>
  <si>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</si>
  <si>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</si>
  <si>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</si>
  <si>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</si>
  <si>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</si>
  <si>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</si>
  <si>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</si>
  <si>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</si>
  <si>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</si>
  <si>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</si>
  <si>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</si>
  <si>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</si>
  <si>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</si>
  <si>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</si>
  <si>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</si>
  <si>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</si>
  <si>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</si>
  <si>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</si>
  <si>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</si>
  <si>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</si>
  <si>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</si>
  <si>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</si>
  <si>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</si>
  <si>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</si>
  <si>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</si>
  <si>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</si>
  <si>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</si>
  <si>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</si>
  <si>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</si>
  <si>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</si>
  <si>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</si>
  <si>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</si>
  <si>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</si>
  <si>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</si>
  <si>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</si>
  <si>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</si>
  <si>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</si>
  <si>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</si>
  <si>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</si>
  <si>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</si>
  <si>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</si>
  <si>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</si>
  <si>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</si>
  <si>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</si>
  <si>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</si>
  <si>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</si>
  <si>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</si>
  <si>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</si>
  <si>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</si>
  <si>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</si>
  <si>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</si>
  <si>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</si>
  <si>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</si>
  <si>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</si>
  <si>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</si>
  <si>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</si>
  <si>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</si>
  <si>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</si>
  <si>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</si>
  <si>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</si>
  <si>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</si>
  <si>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</si>
  <si>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</si>
  <si>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</si>
  <si>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</si>
  <si>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</si>
  <si>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</si>
  <si>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</si>
  <si>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</si>
  <si>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</si>
  <si>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</si>
  <si>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</si>
  <si>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</si>
  <si>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</si>
  <si>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</si>
  <si>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</si>
  <si>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</si>
  <si>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</si>
  <si>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</si>
  <si>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</si>
  <si>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</si>
  <si>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</si>
  <si>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</si>
  <si>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</si>
  <si>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</si>
  <si>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</si>
  <si>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</si>
  <si>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</si>
  <si>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</si>
  <si>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</si>
  <si>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</si>
  <si>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</si>
  <si>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</si>
  <si>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</si>
  <si>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</si>
  <si>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</si>
  <si>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</si>
  <si>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</si>
  <si>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</si>
  <si>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</si>
  <si>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</si>
  <si>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</si>
  <si>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</si>
  <si>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</si>
  <si>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</si>
  <si>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</si>
  <si>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</si>
  <si>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</si>
  <si>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</si>
  <si>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</si>
  <si>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</si>
  <si>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</si>
  <si>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</si>
  <si>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</si>
  <si>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</si>
  <si>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</si>
  <si>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</si>
  <si>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</si>
  <si>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</si>
  <si>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</si>
  <si>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</si>
  <si>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</si>
  <si>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</si>
  <si>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</si>
  <si>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</si>
  <si>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</si>
  <si>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</si>
  <si>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</si>
  <si>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</si>
  <si>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</si>
  <si>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</si>
  <si>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</si>
  <si>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</si>
  <si>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</si>
  <si>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</si>
  <si>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</si>
  <si>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</si>
  <si>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</si>
  <si>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</si>
  <si>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</si>
  <si>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</si>
  <si>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</si>
  <si>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</si>
  <si>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</si>
  <si>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</si>
  <si>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</si>
  <si>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</si>
  <si>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</si>
  <si>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</si>
  <si>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</si>
  <si>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</si>
  <si>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</si>
  <si>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</si>
  <si>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</si>
  <si>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</si>
  <si>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</si>
  <si>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</si>
  <si>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</si>
  <si>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</si>
  <si>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</si>
  <si>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</si>
  <si>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</si>
  <si>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</si>
  <si>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</si>
  <si>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</si>
  <si>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</si>
  <si>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</si>
  <si>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</si>
  <si>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</si>
  <si>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</si>
  <si>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</si>
  <si>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</si>
  <si>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</si>
  <si>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</si>
  <si>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</si>
  <si>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</si>
  <si>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</si>
  <si>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</si>
  <si>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</si>
  <si>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</si>
  <si>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</si>
  <si>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</si>
  <si>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</si>
  <si>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</si>
  <si>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</si>
  <si>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</si>
  <si>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</si>
  <si>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</si>
  <si>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</si>
  <si>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</si>
  <si>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</si>
  <si>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</si>
  <si>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</si>
  <si>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</si>
  <si>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</si>
  <si>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</si>
  <si>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</si>
  <si>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</si>
  <si>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</si>
  <si>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</si>
  <si>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</si>
  <si>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</si>
  <si>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</si>
  <si>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</si>
  <si>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</si>
  <si>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</si>
  <si>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</si>
  <si>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</si>
  <si>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</si>
  <si>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</si>
  <si>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</si>
  <si>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</si>
  <si>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</si>
  <si>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</si>
  <si>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</si>
  <si>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</si>
  <si>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</si>
  <si>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</si>
  <si>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</si>
  <si>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</si>
  <si>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</si>
  <si>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</si>
  <si>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</si>
  <si>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</si>
  <si>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</si>
  <si>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</si>
  <si>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</si>
  <si>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</si>
  <si>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</si>
  <si>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</si>
  <si>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</si>
  <si>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</si>
  <si>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</si>
  <si>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</si>
  <si>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</si>
  <si>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</si>
  <si>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</si>
  <si>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</si>
  <si>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</si>
  <si>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</si>
  <si>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</si>
  <si>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</si>
  <si>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</si>
  <si>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</si>
  <si>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</si>
  <si>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</si>
  <si>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</si>
  <si>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</si>
  <si>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</si>
  <si>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</si>
  <si>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</si>
  <si>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</si>
  <si>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</si>
  <si>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</si>
  <si>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</si>
  <si>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</si>
  <si>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</si>
  <si>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</si>
  <si>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</si>
  <si>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</si>
  <si>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</si>
  <si>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</si>
  <si>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</si>
  <si>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</si>
  <si>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</si>
  <si>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</si>
  <si>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</si>
  <si>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</si>
  <si>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</si>
  <si>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</si>
  <si>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</si>
  <si>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</si>
  <si>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</si>
  <si>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</si>
  <si>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</si>
  <si>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</si>
  <si>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</si>
  <si>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</si>
  <si>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</si>
  <si>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</si>
  <si>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</si>
  <si>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</si>
  <si>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</si>
  <si>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</si>
  <si>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</si>
  <si>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</si>
  <si>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</si>
  <si>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</si>
  <si>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</si>
  <si>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</si>
  <si>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</si>
  <si>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</si>
  <si>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</si>
  <si>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</si>
  <si>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</si>
  <si>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</si>
  <si>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</si>
  <si>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</si>
  <si>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</si>
  <si>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</si>
  <si>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</si>
  <si>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</si>
  <si>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</si>
  <si>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</si>
  <si>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</si>
  <si>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</si>
  <si>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</si>
  <si>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</si>
  <si>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</si>
  <si>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</si>
  <si>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</si>
  <si>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</si>
  <si>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</si>
  <si>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</si>
  <si>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</si>
  <si>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</si>
  <si>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</si>
  <si>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</si>
  <si>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</si>
  <si>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</si>
  <si>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</si>
  <si>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</si>
  <si>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</si>
  <si>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</si>
  <si>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</si>
  <si>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</si>
  <si>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</si>
  <si>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</si>
  <si>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</si>
  <si>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</si>
  <si>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</si>
  <si>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</si>
  <si>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</si>
  <si>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</si>
  <si>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</si>
  <si>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</si>
  <si>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</si>
  <si>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</si>
  <si>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</si>
  <si>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</si>
  <si>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</si>
  <si>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</si>
  <si>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</si>
  <si>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</si>
  <si>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</si>
  <si>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</si>
  <si>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</si>
  <si>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</si>
  <si>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</si>
  <si>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</si>
  <si>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</si>
  <si>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</si>
  <si>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</si>
  <si>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</si>
  <si>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</si>
  <si>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</si>
  <si>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</si>
  <si>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</si>
  <si>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</si>
  <si>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</si>
  <si>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</si>
  <si>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</si>
  <si>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</si>
  <si>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</si>
  <si>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</si>
  <si>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</si>
  <si>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</si>
  <si>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</si>
  <si>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</si>
  <si>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</si>
  <si>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</si>
  <si>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</si>
  <si>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</si>
  <si>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</si>
  <si>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</si>
  <si>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</si>
  <si>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</si>
  <si>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</si>
  <si>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</si>
  <si>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</si>
  <si>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</si>
  <si>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</si>
  <si>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</si>
  <si>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</si>
  <si>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</si>
  <si>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</si>
  <si>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</si>
  <si>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</si>
  <si>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</si>
  <si>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</si>
  <si>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</si>
  <si>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</si>
  <si>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</si>
  <si>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</si>
  <si>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</si>
  <si>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</si>
  <si>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</si>
  <si>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</si>
  <si>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</si>
  <si>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</si>
  <si>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</si>
  <si>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</si>
  <si>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</si>
  <si>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</si>
  <si>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</si>
  <si>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</si>
  <si>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</si>
  <si>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</si>
  <si>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</si>
  <si>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</si>
  <si>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</si>
  <si>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</si>
  <si>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</si>
  <si>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</si>
  <si>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</si>
  <si>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</si>
  <si>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</si>
  <si>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</si>
  <si>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</si>
  <si>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</si>
  <si>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</si>
  <si>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</si>
  <si>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</si>
  <si>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</si>
  <si>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</si>
  <si>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</si>
  <si>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</si>
  <si>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</si>
  <si>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</si>
  <si>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</si>
  <si>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</si>
  <si>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</si>
  <si>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</si>
  <si>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</si>
  <si>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</si>
  <si>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</si>
  <si>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</si>
  <si>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</si>
  <si>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</si>
  <si>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</si>
  <si>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</si>
  <si>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</si>
  <si>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</si>
  <si>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</si>
  <si>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</si>
  <si>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</si>
  <si>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</si>
  <si>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</si>
  <si>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</si>
  <si>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</si>
  <si>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</si>
  <si>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</si>
  <si>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</si>
  <si>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</si>
  <si>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</si>
  <si>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</si>
  <si>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</si>
  <si>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</si>
  <si>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</si>
  <si>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</si>
  <si>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</si>
  <si>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</si>
  <si>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</si>
  <si>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</si>
  <si>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</si>
  <si>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</si>
  <si>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</si>
  <si>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</si>
  <si>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</si>
  <si>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</si>
  <si>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</si>
  <si>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</si>
  <si>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</si>
  <si>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</si>
  <si>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</si>
  <si>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</si>
  <si>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</si>
  <si>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</si>
  <si>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</si>
  <si>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</si>
  <si>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</si>
  <si>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</si>
  <si>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</si>
  <si>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</si>
  <si>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</si>
  <si>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</si>
  <si>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</si>
  <si>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</si>
  <si>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</si>
  <si>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</si>
  <si>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</si>
  <si>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</si>
  <si>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</si>
  <si>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</si>
  <si>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</si>
  <si>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</si>
  <si>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</si>
  <si>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</si>
  <si>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</si>
  <si>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</si>
  <si>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</si>
  <si>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</si>
  <si>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</si>
  <si>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</si>
  <si>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</si>
  <si>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</si>
  <si>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</si>
  <si>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</si>
  <si>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</si>
  <si>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</si>
  <si>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</si>
  <si>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</si>
  <si>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</si>
  <si>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</si>
  <si>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</si>
  <si>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</si>
  <si>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</si>
  <si>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</si>
  <si>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</si>
  <si>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</si>
  <si>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</si>
  <si>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</si>
  <si>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</si>
  <si>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</si>
  <si>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</si>
  <si>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</si>
  <si>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</si>
  <si>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</si>
  <si>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</si>
  <si>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</si>
  <si>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</si>
  <si>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</si>
  <si>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</si>
  <si>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</si>
  <si>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</si>
  <si>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</si>
  <si>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</si>
  <si>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</si>
  <si>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</si>
  <si>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</si>
  <si>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</si>
  <si>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</si>
  <si>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</si>
  <si>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</si>
  <si>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</si>
  <si>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</si>
  <si>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</si>
  <si>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</si>
  <si>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</si>
  <si>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</si>
  <si>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</si>
  <si>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</si>
  <si>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</si>
  <si>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</si>
  <si>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</si>
  <si>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</si>
  <si>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</si>
  <si>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</si>
  <si>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</si>
  <si>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</si>
  <si>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</si>
  <si>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</si>
  <si>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</si>
  <si>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</si>
  <si>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</si>
  <si>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</si>
  <si>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</si>
  <si>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</si>
  <si>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</si>
  <si>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</si>
  <si>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</si>
  <si>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</si>
  <si>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</si>
  <si>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</si>
  <si>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</si>
  <si>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</si>
  <si>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</si>
  <si>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</si>
  <si>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</si>
  <si>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</si>
  <si>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</si>
  <si>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</si>
  <si>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</si>
  <si>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</si>
  <si>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</si>
  <si>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</si>
  <si>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</si>
  <si>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</si>
  <si>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</si>
  <si>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</si>
  <si>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</si>
  <si>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</si>
  <si>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</si>
  <si>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</si>
  <si>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</si>
  <si>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</si>
  <si>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</si>
  <si>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</si>
  <si>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</si>
  <si>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</si>
  <si>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</si>
  <si>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</si>
  <si>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</si>
  <si>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</si>
  <si>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</si>
  <si>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</si>
  <si>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</si>
  <si>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</si>
  <si>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</si>
  <si>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</si>
  <si>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</si>
  <si>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</si>
  <si>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</si>
  <si>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</si>
  <si>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</si>
  <si>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</si>
  <si>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</si>
  <si>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</si>
  <si>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</si>
  <si>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</si>
  <si>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</si>
  <si>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</si>
  <si>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</si>
  <si>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</si>
  <si>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</si>
  <si>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</si>
  <si>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</si>
  <si>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</si>
  <si>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</si>
  <si>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</si>
  <si>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</si>
  <si>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</si>
  <si>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</si>
  <si>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</si>
  <si>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</si>
  <si>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</si>
  <si>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</si>
  <si>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</si>
  <si>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</si>
  <si>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</si>
  <si>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</si>
  <si>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</si>
  <si>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</si>
  <si>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</si>
  <si>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</si>
  <si>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</si>
  <si>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</si>
  <si>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</si>
  <si>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</si>
  <si>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</si>
  <si>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</si>
  <si>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</si>
  <si>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</si>
  <si>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</si>
  <si>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</si>
  <si>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</si>
  <si>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</si>
  <si>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</si>
  <si>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</si>
  <si>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</si>
  <si>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</si>
  <si>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</si>
  <si>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</si>
  <si>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</si>
  <si>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</si>
  <si>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</si>
  <si>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</si>
  <si>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</si>
  <si>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</si>
  <si>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</si>
  <si>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</si>
  <si>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</si>
  <si>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</si>
  <si>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</si>
  <si>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</si>
  <si>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</si>
  <si>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</si>
  <si>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</si>
  <si>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</si>
  <si>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</si>
  <si>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</si>
  <si>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</si>
  <si>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</si>
  <si>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</si>
  <si>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</si>
  <si>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</si>
  <si>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</si>
  <si>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</si>
  <si>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</si>
  <si>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</si>
  <si>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</si>
  <si>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</si>
  <si>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</si>
  <si>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</si>
  <si>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</si>
  <si>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</si>
  <si>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</si>
  <si>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</si>
  <si>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</si>
  <si>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</si>
  <si>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</si>
  <si>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</si>
  <si>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</si>
  <si>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</si>
  <si>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</si>
  <si>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</si>
  <si>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</si>
  <si>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</si>
  <si>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</si>
  <si>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</si>
  <si>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</si>
  <si>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</si>
  <si>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</si>
  <si>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</si>
  <si>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</si>
  <si>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</si>
  <si>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</si>
  <si>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</si>
  <si>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</si>
  <si>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</si>
  <si>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</si>
  <si>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</si>
  <si>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</si>
  <si>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</si>
  <si>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</si>
  <si>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</si>
  <si>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</si>
  <si>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</si>
  <si>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</si>
  <si>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</si>
  <si>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</si>
  <si>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</si>
  <si>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</si>
  <si>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</si>
  <si>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</si>
  <si>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</si>
  <si>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</si>
  <si>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</si>
  <si>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</si>
  <si>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</si>
  <si>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</si>
  <si>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</si>
  <si>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</si>
  <si>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</si>
  <si>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</si>
  <si>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</si>
  <si>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</si>
  <si>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</si>
  <si>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</si>
  <si>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</si>
  <si>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</si>
  <si>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</si>
  <si>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</si>
  <si>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</si>
  <si>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</si>
  <si>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</si>
  <si>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</si>
  <si>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</si>
  <si>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</si>
  <si>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</si>
  <si>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</si>
  <si>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</si>
  <si>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</si>
  <si>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</si>
  <si>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</si>
  <si>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</si>
  <si>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</si>
  <si>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</si>
  <si>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</si>
  <si>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</si>
  <si>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</si>
  <si>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</si>
  <si>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</si>
  <si>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</si>
  <si>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</si>
  <si>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</si>
  <si>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</si>
  <si>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</si>
  <si>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</si>
  <si>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</si>
  <si>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</si>
  <si>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</si>
  <si>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</si>
  <si>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</si>
  <si>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</si>
  <si>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</si>
  <si>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</si>
  <si>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</si>
  <si>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</si>
  <si>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</si>
  <si>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</si>
  <si>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</si>
  <si>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</si>
  <si>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</si>
  <si>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</si>
  <si>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</si>
  <si>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</si>
  <si>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</si>
  <si>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</si>
  <si>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</si>
  <si>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</si>
  <si>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</si>
  <si>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</si>
  <si>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</si>
  <si>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</si>
  <si>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</si>
  <si>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</si>
  <si>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</si>
  <si>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</si>
  <si>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</si>
  <si>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</si>
  <si>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</si>
  <si>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</si>
  <si>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</si>
  <si>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</si>
  <si>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</si>
  <si>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</si>
  <si>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</si>
  <si>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</si>
  <si>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</si>
  <si>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</si>
  <si>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</si>
  <si>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</si>
  <si>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</si>
  <si>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</si>
  <si>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</si>
  <si>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</si>
  <si>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</si>
  <si>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</si>
  <si>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</si>
  <si>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</si>
  <si>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</si>
  <si>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</si>
  <si>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</si>
  <si>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</si>
  <si>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</si>
  <si>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</si>
  <si>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</si>
  <si>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</si>
  <si>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</si>
  <si>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</si>
  <si>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</si>
  <si>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</si>
  <si>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</si>
  <si>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</si>
  <si>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</si>
  <si>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</si>
  <si>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</si>
  <si>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</si>
  <si>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</si>
  <si>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</si>
  <si>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</si>
  <si>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</si>
  <si>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</si>
  <si>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</si>
  <si>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</si>
  <si>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</si>
  <si>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</si>
  <si>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</si>
  <si>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</si>
  <si>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</si>
  <si>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</si>
  <si>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</si>
  <si>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</si>
  <si>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</si>
  <si>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</si>
  <si>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</si>
  <si>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</si>
  <si>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</si>
  <si>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</si>
  <si>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</si>
  <si>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</si>
  <si>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</si>
  <si>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</si>
  <si>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</si>
  <si>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</si>
  <si>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</si>
  <si>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</si>
  <si>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</si>
  <si>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</si>
  <si>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</si>
  <si>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</si>
  <si>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</si>
  <si>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</si>
  <si>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</si>
  <si>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</si>
  <si>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</si>
  <si>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</si>
  <si>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</si>
  <si>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</si>
  <si>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</si>
  <si>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</si>
  <si>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</si>
  <si>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</si>
  <si>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</si>
  <si>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</si>
  <si>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</si>
  <si>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</si>
  <si>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</si>
  <si>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</si>
  <si>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</si>
  <si>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</si>
  <si>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</si>
  <si>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</si>
  <si>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</si>
  <si>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</si>
  <si>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</si>
  <si>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</si>
  <si>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</si>
  <si>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</si>
  <si>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</si>
  <si>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</si>
  <si>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</si>
  <si>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</si>
  <si>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</si>
  <si>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</si>
  <si>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</si>
  <si>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</si>
  <si>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</si>
  <si>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</si>
  <si>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</si>
  <si>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</si>
  <si>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</si>
  <si>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</si>
  <si>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</si>
  <si>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</si>
  <si>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</si>
  <si>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</si>
  <si>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</si>
  <si>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</si>
  <si>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</si>
  <si>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</si>
  <si>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</si>
  <si>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</si>
  <si>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</si>
  <si>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</si>
  <si>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</si>
  <si>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</si>
  <si>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</si>
  <si>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</si>
  <si>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</si>
  <si>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</si>
  <si>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</si>
  <si>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</si>
  <si>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</si>
  <si>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</si>
  <si>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</si>
  <si>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</si>
  <si>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</si>
  <si>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</si>
  <si>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</si>
  <si>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</si>
  <si>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</si>
  <si>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</si>
  <si>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</si>
  <si>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</si>
  <si>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</si>
  <si>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</si>
  <si>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</si>
  <si>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</si>
  <si>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</si>
  <si>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</si>
  <si>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</si>
  <si>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</si>
  <si>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</si>
  <si>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</si>
  <si>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</si>
  <si>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</si>
  <si>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</si>
  <si>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</si>
  <si>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</si>
  <si>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</si>
  <si>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</si>
  <si>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</si>
  <si>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</si>
  <si>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</si>
  <si>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</si>
  <si>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</si>
  <si>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</si>
  <si>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</si>
  <si>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</si>
  <si>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</si>
  <si>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</si>
  <si>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</si>
  <si>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</si>
  <si>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</si>
  <si>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</si>
  <si>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</si>
  <si>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</si>
  <si>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</si>
  <si>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</si>
  <si>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</si>
  <si>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</si>
  <si>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</si>
  <si>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</si>
  <si>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</si>
  <si>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</si>
  <si>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</si>
  <si>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</si>
  <si>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</si>
  <si>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</si>
  <si>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</si>
  <si>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</si>
  <si>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</si>
  <si>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</si>
  <si>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</si>
  <si>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</si>
  <si>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</si>
  <si>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</si>
  <si>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</si>
  <si>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</si>
  <si>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</si>
  <si>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</si>
  <si>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</si>
  <si>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</si>
  <si>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</si>
  <si>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</si>
  <si>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</si>
  <si>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</si>
  <si>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</si>
  <si>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</si>
  <si>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</si>
  <si>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</si>
  <si>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</si>
  <si>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</si>
  <si>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</si>
  <si>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</si>
  <si>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</si>
  <si>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</si>
  <si>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</si>
  <si>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</si>
  <si>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</si>
  <si>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</si>
  <si>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</si>
  <si>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</si>
  <si>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</si>
  <si>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</si>
  <si>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</si>
  <si>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</si>
  <si>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</si>
  <si>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</si>
  <si>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</si>
  <si>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</si>
  <si>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</si>
  <si>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</si>
  <si>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</si>
  <si>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</si>
  <si>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</si>
  <si>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</si>
  <si>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</si>
  <si>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</si>
  <si>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</si>
  <si>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</si>
  <si>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</si>
  <si>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</si>
  <si>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</si>
  <si>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</si>
  <si>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</si>
  <si>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</si>
  <si>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</si>
  <si>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</si>
  <si>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</si>
  <si>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</si>
  <si>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</si>
  <si>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</si>
  <si>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</si>
  <si>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</si>
  <si>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</si>
  <si>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</si>
  <si>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</si>
  <si>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</si>
  <si>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</si>
  <si>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</si>
  <si>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</si>
  <si>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</si>
  <si>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</si>
  <si>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</si>
  <si>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</si>
  <si>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</si>
  <si>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</si>
  <si>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</si>
  <si>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</si>
  <si>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</si>
  <si>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</si>
  <si>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</si>
  <si>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</si>
  <si>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</si>
  <si>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</si>
  <si>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</si>
  <si>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</si>
  <si>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</si>
  <si>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</si>
  <si>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</si>
  <si>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</si>
  <si>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</si>
  <si>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</si>
  <si>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</si>
  <si>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</si>
  <si>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</si>
  <si>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</si>
  <si>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</si>
  <si>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</si>
  <si>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</si>
  <si>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</si>
  <si>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</si>
  <si>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</si>
  <si>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</si>
  <si>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</si>
  <si>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</si>
  <si>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</si>
  <si>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</si>
  <si>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</si>
  <si>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</si>
  <si>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</si>
  <si>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</si>
  <si>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</si>
  <si>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</si>
  <si>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</si>
  <si>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</si>
  <si>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</si>
  <si>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</si>
  <si>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</si>
  <si>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</si>
  <si>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</si>
  <si>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</si>
  <si>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</si>
  <si>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</si>
  <si>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</si>
  <si>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</si>
  <si>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</si>
  <si>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</si>
  <si>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</si>
  <si>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</si>
  <si>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</si>
  <si>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</si>
  <si>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</si>
  <si>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</si>
  <si>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</si>
  <si>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</si>
  <si>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</si>
  <si>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</si>
  <si>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</si>
  <si>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</si>
  <si>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</si>
  <si>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</si>
  <si>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</si>
  <si>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</si>
  <si>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</si>
  <si>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</si>
  <si>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</si>
  <si>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</si>
  <si>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</si>
  <si>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</si>
  <si>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</si>
  <si>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</si>
  <si>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</si>
  <si>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</si>
  <si>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</si>
  <si>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</si>
  <si>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</si>
  <si>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</si>
  <si>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</si>
  <si>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</si>
  <si>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</si>
  <si>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</si>
  <si>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</si>
  <si>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</si>
  <si>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</si>
  <si>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</si>
  <si>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</si>
  <si>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</si>
  <si>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</si>
  <si>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</si>
  <si>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</si>
  <si>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</si>
  <si>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</si>
  <si>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</si>
  <si>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</si>
  <si>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</si>
  <si>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</si>
  <si>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</si>
  <si>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</si>
  <si>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</si>
  <si>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</si>
  <si>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</si>
  <si>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</si>
  <si>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</si>
  <si>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</si>
  <si>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</si>
  <si>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</si>
  <si>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</si>
  <si>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</si>
  <si>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</si>
  <si>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</si>
  <si>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</si>
  <si>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</si>
  <si>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</si>
  <si>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</si>
  <si>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</si>
  <si>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</si>
  <si>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</si>
  <si>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</si>
  <si>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</si>
  <si>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</si>
  <si>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</si>
  <si>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</si>
  <si>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</si>
  <si>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</si>
  <si>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</si>
  <si>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</si>
  <si>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</si>
  <si>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</si>
  <si>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</si>
  <si>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</si>
  <si>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</si>
  <si>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</si>
  <si>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</si>
  <si>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</si>
  <si>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</si>
  <si>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</si>
  <si>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</si>
  <si>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</si>
  <si>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</si>
  <si>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</si>
  <si>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</si>
  <si>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</si>
  <si>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</si>
  <si>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</si>
  <si>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</si>
  <si>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</si>
  <si>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</si>
  <si>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</si>
  <si>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</si>
  <si>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</si>
  <si>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</si>
  <si>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</si>
  <si>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</si>
  <si>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</si>
  <si>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</si>
  <si>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</si>
  <si>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</si>
  <si>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</si>
  <si>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</si>
  <si>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</si>
  <si>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</si>
  <si>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</si>
  <si>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</si>
  <si>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</si>
  <si>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</si>
  <si>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</si>
  <si>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</si>
  <si>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</si>
  <si>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</si>
  <si>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</si>
  <si>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</si>
  <si>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</si>
  <si>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</si>
  <si>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</si>
  <si>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</si>
  <si>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</si>
  <si>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</si>
  <si>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</si>
  <si>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</si>
  <si>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</si>
  <si>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</si>
  <si>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</si>
  <si>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</si>
  <si>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</si>
  <si>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</si>
  <si>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</si>
  <si>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</si>
  <si>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</si>
  <si>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</si>
  <si>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</si>
  <si>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</si>
  <si>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</si>
  <si>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</si>
  <si>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</si>
  <si>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</si>
  <si>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</si>
  <si>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</si>
  <si>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</si>
  <si>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</si>
  <si>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</si>
  <si>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</si>
  <si>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</si>
  <si>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</si>
  <si>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</si>
  <si>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</si>
  <si>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</si>
  <si>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</si>
  <si>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</si>
  <si>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</si>
  <si>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</si>
  <si>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</si>
  <si>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</si>
  <si>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</si>
  <si>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</si>
  <si>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</si>
  <si>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</si>
  <si>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</si>
  <si>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</si>
  <si>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</si>
  <si>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</si>
  <si>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</si>
  <si>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</si>
  <si>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</si>
  <si>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</si>
  <si>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</si>
  <si>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</si>
  <si>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</si>
  <si>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</si>
  <si>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</si>
  <si>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</si>
  <si>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</si>
  <si>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</si>
  <si>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</si>
  <si>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</si>
  <si>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</si>
  <si>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</si>
  <si>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</si>
  <si>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</si>
  <si>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</si>
  <si>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</si>
  <si>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</si>
  <si>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</si>
  <si>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</si>
  <si>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</si>
  <si>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</si>
  <si>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</si>
  <si>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</si>
  <si>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</si>
  <si>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</si>
  <si>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</si>
  <si>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</si>
  <si>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</si>
  <si>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</si>
  <si>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</si>
  <si>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</si>
  <si>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</si>
  <si>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</si>
  <si>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</si>
  <si>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</si>
  <si>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</si>
  <si>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</si>
  <si>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</si>
  <si>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</si>
  <si>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</si>
  <si>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</si>
  <si>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</si>
  <si>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</si>
  <si>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</si>
  <si>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</si>
  <si>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</si>
  <si>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</si>
  <si>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</si>
  <si>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</si>
  <si>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</si>
  <si>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</si>
  <si>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</si>
  <si>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</si>
  <si>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</si>
  <si>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</si>
  <si>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</si>
  <si>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</si>
  <si>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</si>
  <si>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</si>
  <si>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</si>
  <si>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</si>
  <si>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</si>
  <si>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</si>
  <si>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</si>
  <si>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</si>
  <si>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</si>
  <si>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</si>
  <si>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</si>
  <si>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</si>
  <si>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</si>
  <si>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</si>
  <si>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</si>
  <si>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</si>
  <si>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</si>
  <si>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</si>
  <si>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</si>
  <si>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</si>
  <si>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</si>
  <si>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</si>
  <si>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</si>
  <si>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</si>
  <si>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</si>
  <si>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</si>
  <si>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</si>
  <si>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</si>
  <si>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</si>
  <si>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</si>
  <si>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</si>
  <si>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</si>
  <si>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</si>
  <si>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</si>
  <si>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</si>
  <si>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</si>
  <si>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</si>
  <si>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</si>
  <si>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</si>
  <si>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</si>
  <si>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</si>
  <si>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</si>
  <si>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</si>
  <si>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</si>
  <si>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</si>
  <si>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</si>
  <si>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</si>
  <si>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</si>
  <si>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</si>
  <si>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</si>
  <si>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</si>
  <si>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</si>
  <si>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</si>
  <si>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</si>
  <si>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</si>
  <si>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</si>
  <si>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</si>
  <si>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</si>
  <si>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</si>
  <si>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</si>
  <si>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</si>
  <si>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</si>
  <si>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</si>
  <si>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</si>
  <si>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</si>
  <si>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</si>
  <si>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</si>
  <si>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</si>
  <si>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</si>
  <si>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</si>
  <si>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</si>
  <si>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</si>
  <si>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</si>
  <si>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</si>
  <si>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</si>
  <si>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</si>
  <si>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</si>
  <si>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</si>
  <si>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</si>
  <si>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</si>
  <si>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</si>
  <si>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</si>
  <si>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</si>
  <si>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</si>
  <si>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</si>
  <si>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</si>
  <si>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</si>
  <si>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</si>
  <si>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</si>
  <si>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</si>
  <si>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</si>
  <si>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</si>
  <si>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</si>
  <si>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</si>
  <si>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</si>
  <si>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</si>
  <si>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</si>
  <si>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</si>
  <si>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</si>
  <si>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</si>
  <si>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</si>
  <si>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</si>
  <si>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</si>
  <si>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</si>
  <si>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</si>
  <si>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</si>
  <si>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</si>
  <si>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</si>
  <si>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</si>
  <si>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</si>
  <si>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</si>
  <si>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</si>
  <si>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</si>
  <si>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</si>
  <si>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</si>
  <si>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</si>
  <si>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</si>
  <si>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</si>
  <si>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</si>
  <si>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</si>
  <si>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</si>
  <si>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</si>
  <si>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</si>
  <si>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</si>
  <si>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</si>
  <si>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</si>
  <si>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</si>
  <si>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</si>
  <si>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</si>
  <si>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</si>
  <si>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</si>
  <si>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</si>
  <si>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</si>
  <si>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</si>
  <si>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</si>
  <si>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</si>
  <si>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</si>
  <si>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</si>
  <si>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</si>
  <si>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</si>
  <si>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</si>
  <si>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</si>
  <si>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</si>
  <si>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</si>
  <si>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</si>
  <si>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</si>
  <si>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</si>
  <si>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</si>
  <si>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</si>
  <si>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</si>
  <si>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</si>
  <si>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</si>
  <si>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</si>
  <si>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</si>
  <si>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</si>
  <si>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</si>
  <si>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</si>
  <si>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</si>
  <si>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</si>
  <si>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</si>
  <si>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</si>
  <si>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</si>
  <si>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</si>
  <si>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</si>
  <si>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</si>
  <si>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</si>
  <si>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</si>
  <si>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</si>
  <si>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</si>
  <si>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</si>
  <si>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</si>
  <si>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</si>
  <si>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</si>
  <si>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</si>
  <si>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</si>
  <si>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</si>
  <si>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</si>
  <si>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</si>
  <si>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</si>
  <si>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</si>
  <si>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</si>
  <si>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</si>
  <si>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</si>
  <si>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</si>
  <si>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</si>
  <si>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</si>
  <si>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</si>
  <si>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</si>
  <si>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</si>
  <si>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</si>
  <si>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</si>
  <si>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</si>
  <si>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</si>
  <si>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</si>
  <si>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</si>
  <si>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</si>
  <si>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</si>
  <si>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</si>
  <si>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</si>
  <si>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</si>
  <si>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</si>
  <si>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</si>
  <si>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</si>
  <si>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</si>
  <si>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</si>
  <si>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</si>
  <si>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</si>
  <si>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</si>
  <si>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</si>
  <si>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</si>
  <si>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</si>
  <si>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</si>
  <si>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</si>
  <si>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</si>
  <si>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</si>
  <si>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</si>
  <si>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</si>
  <si>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</si>
  <si>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</si>
  <si>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</si>
  <si>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</si>
  <si>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</si>
  <si>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</si>
  <si>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</si>
  <si>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</si>
  <si>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</si>
  <si>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</si>
  <si>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</si>
  <si>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</si>
  <si>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</si>
  <si>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</si>
  <si>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</si>
  <si>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</si>
  <si>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</si>
  <si>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</si>
  <si>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</si>
  <si>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</si>
  <si>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</si>
  <si>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</si>
  <si>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</si>
  <si>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</si>
  <si>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</si>
  <si>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</si>
  <si>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</si>
  <si>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</si>
  <si>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</si>
  <si>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</si>
  <si>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</si>
  <si>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</si>
  <si>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</si>
  <si>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</si>
  <si>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</si>
  <si>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</si>
  <si>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</si>
  <si>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</si>
  <si>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</si>
  <si>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</si>
  <si>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</si>
  <si>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</si>
  <si>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</si>
  <si>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</si>
  <si>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</si>
  <si>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</si>
  <si>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</si>
  <si>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</si>
  <si>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</si>
  <si>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</si>
  <si>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</si>
  <si>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</si>
  <si>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</si>
  <si>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</si>
  <si>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</si>
  <si>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</si>
  <si>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</si>
  <si>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</si>
  <si>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</si>
  <si>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</si>
  <si>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</si>
  <si>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</si>
  <si>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</si>
  <si>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</si>
  <si>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</si>
  <si>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</si>
  <si>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</si>
  <si>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</si>
  <si>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</si>
  <si>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</si>
  <si>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</si>
  <si>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</si>
  <si>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</si>
  <si>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</si>
  <si>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</si>
  <si>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</si>
  <si>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</si>
  <si>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</si>
  <si>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</si>
  <si>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</si>
  <si>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</si>
  <si>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</si>
  <si>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</si>
  <si>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</si>
  <si>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</si>
  <si>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</si>
  <si>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</si>
  <si>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</si>
  <si>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</si>
  <si>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</si>
  <si>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</si>
  <si>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</si>
  <si>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</si>
  <si>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</si>
  <si>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</si>
  <si>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</si>
  <si>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</si>
  <si>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</si>
  <si>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</si>
  <si>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</si>
  <si>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</si>
  <si>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</si>
  <si>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</si>
  <si>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</si>
  <si>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</si>
  <si>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</si>
  <si>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</si>
  <si>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</si>
  <si>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</si>
  <si>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</si>
  <si>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</si>
  <si>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</si>
  <si>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</si>
  <si>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</si>
  <si>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</si>
  <si>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</si>
  <si>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</si>
  <si>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</si>
  <si>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</si>
  <si>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</si>
  <si>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</si>
  <si>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</si>
  <si>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</si>
  <si>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</si>
  <si>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</si>
  <si>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</si>
  <si>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</si>
  <si>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</si>
  <si>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</si>
  <si>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</si>
  <si>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</si>
  <si>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</si>
  <si>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</si>
  <si>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</si>
  <si>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</si>
  <si>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</si>
  <si>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</si>
  <si>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</si>
  <si>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</si>
  <si>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</si>
  <si>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</si>
  <si>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</si>
  <si>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</si>
  <si>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</si>
  <si>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</si>
  <si>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</si>
  <si>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</si>
  <si>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</si>
  <si>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</si>
  <si>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</si>
  <si>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</si>
  <si>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</si>
  <si>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</si>
  <si>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</si>
  <si>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</si>
  <si>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</si>
  <si>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</si>
  <si>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</si>
  <si>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</si>
  <si>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</si>
  <si>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</si>
  <si>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</si>
  <si>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</si>
  <si>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</si>
  <si>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</si>
  <si>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</si>
  <si>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</si>
  <si>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</si>
  <si>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</si>
  <si>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</si>
  <si>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</si>
  <si>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</si>
  <si>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</si>
  <si>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</si>
  <si>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</si>
  <si>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</si>
  <si>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</si>
  <si>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</si>
  <si>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</si>
  <si>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</si>
  <si>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</si>
  <si>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</si>
  <si>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</si>
  <si>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</si>
  <si>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</si>
  <si>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</si>
  <si>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</si>
  <si>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</si>
  <si>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</si>
  <si>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</si>
  <si>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</si>
  <si>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</si>
  <si>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</si>
  <si>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</si>
  <si>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</si>
  <si>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</si>
  <si>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</si>
  <si>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</si>
  <si>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</si>
  <si>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</si>
  <si>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</si>
  <si>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</si>
  <si>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</si>
  <si>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</si>
  <si>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</si>
  <si>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</si>
  <si>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</si>
  <si>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</si>
  <si>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</si>
  <si>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</si>
  <si>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</si>
  <si>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</si>
  <si>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</si>
  <si>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</si>
  <si>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</si>
  <si>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</si>
  <si>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</si>
  <si>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</si>
  <si>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</si>
  <si>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</si>
  <si>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</si>
  <si>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</si>
  <si>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</si>
  <si>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</si>
  <si>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</si>
  <si>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</si>
  <si>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</si>
  <si>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</si>
  <si>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</si>
  <si>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</si>
  <si>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</si>
  <si>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</si>
  <si>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</si>
  <si>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</si>
  <si>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</si>
  <si>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</si>
  <si>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</si>
  <si>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</si>
  <si>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</si>
  <si>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</si>
  <si>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</si>
  <si>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</si>
  <si>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</si>
  <si>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</si>
  <si>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</si>
  <si>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</si>
  <si>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</si>
  <si>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</si>
  <si>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</si>
  <si>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</si>
  <si>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</si>
  <si>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</si>
  <si>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</si>
  <si>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</si>
  <si>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</si>
  <si>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</si>
  <si>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</si>
  <si>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</si>
  <si>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</si>
  <si>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</si>
  <si>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</si>
  <si>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</si>
  <si>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</si>
  <si>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</si>
  <si>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</si>
  <si>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</si>
  <si>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</si>
  <si>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</si>
  <si>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</si>
  <si>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</si>
  <si>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</si>
  <si>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</si>
  <si>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</si>
  <si>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</si>
  <si>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</si>
  <si>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</si>
  <si>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</si>
  <si>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</si>
  <si>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</si>
  <si>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</si>
  <si>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</si>
  <si>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</si>
  <si>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</si>
  <si>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</si>
  <si>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</si>
  <si>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</si>
  <si>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</si>
  <si>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</si>
  <si>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</si>
  <si>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</si>
  <si>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</si>
  <si>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</si>
  <si>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</si>
  <si>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</si>
  <si>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</si>
  <si>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</si>
  <si>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</si>
  <si>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</si>
  <si>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</si>
  <si>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</si>
  <si>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</si>
  <si>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</si>
  <si>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</si>
  <si>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</si>
  <si>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</si>
  <si>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</si>
  <si>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</si>
  <si>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</si>
  <si>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</si>
  <si>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</si>
  <si>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</si>
  <si>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</si>
  <si>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</si>
  <si>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</si>
  <si>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</si>
  <si>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</si>
  <si>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</si>
  <si>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</si>
  <si>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</si>
  <si>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</si>
  <si>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</si>
  <si>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</si>
  <si>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</si>
  <si>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</si>
  <si>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</si>
  <si>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</si>
  <si>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</si>
  <si>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</si>
  <si>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</si>
  <si>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</si>
  <si>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</si>
  <si>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</si>
  <si>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</si>
  <si>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</si>
  <si>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</si>
  <si>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</si>
  <si>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</si>
  <si>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</si>
  <si>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</si>
  <si>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</si>
  <si>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</si>
  <si>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</si>
  <si>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</si>
  <si>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</si>
  <si>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</si>
  <si>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</si>
  <si>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</si>
  <si>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</si>
  <si>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</si>
  <si>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</si>
  <si>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</si>
  <si>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</si>
  <si>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</si>
  <si>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</si>
  <si>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</si>
  <si>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</si>
  <si>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</si>
  <si>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</si>
  <si>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</si>
  <si>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</si>
  <si>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</si>
  <si>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</si>
  <si>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</si>
  <si>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</si>
  <si>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</si>
  <si>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</si>
  <si>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</si>
  <si>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</si>
  <si>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</si>
  <si>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</si>
  <si>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</si>
  <si>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</si>
  <si>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</si>
  <si>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</si>
  <si>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</si>
  <si>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</si>
  <si>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</si>
  <si>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</si>
  <si>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</si>
  <si>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</si>
  <si>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</si>
  <si>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</si>
  <si>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</si>
  <si>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</si>
  <si>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</si>
  <si>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</si>
  <si>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</si>
  <si>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</si>
  <si>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</si>
  <si>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</si>
  <si>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</si>
  <si>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</si>
  <si>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</si>
  <si>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</si>
  <si>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</si>
  <si>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</si>
  <si>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</si>
  <si>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</si>
  <si>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</si>
  <si>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</si>
  <si>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</si>
  <si>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</si>
  <si>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</si>
  <si>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</si>
  <si>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</si>
  <si>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</si>
  <si>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</si>
  <si>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</si>
  <si>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</si>
  <si>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</si>
  <si>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</si>
  <si>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</si>
  <si>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</si>
  <si>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</si>
  <si>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</si>
  <si>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</si>
  <si>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</si>
  <si>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</si>
  <si>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</si>
  <si>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</si>
  <si>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</si>
  <si>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</si>
  <si>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</si>
  <si>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</si>
  <si>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</si>
  <si>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</si>
  <si>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</si>
  <si>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</si>
  <si>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</si>
  <si>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</si>
  <si>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</si>
  <si>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</si>
  <si>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</si>
  <si>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</si>
  <si>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</si>
  <si>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</si>
  <si>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</si>
  <si>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</si>
  <si>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</si>
  <si>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</si>
  <si>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</si>
  <si>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</si>
  <si>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</si>
  <si>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</si>
  <si>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</si>
  <si>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</si>
  <si>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</si>
  <si>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</si>
  <si>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</si>
  <si>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</si>
  <si>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</si>
  <si>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</si>
  <si>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</si>
  <si>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</si>
  <si>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</si>
  <si>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</si>
  <si>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</si>
  <si>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</si>
  <si>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</si>
  <si>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</si>
  <si>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</si>
  <si>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</si>
  <si>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</si>
  <si>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</si>
  <si>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</si>
  <si>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</si>
  <si>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</si>
  <si>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</si>
  <si>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</si>
  <si>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</si>
  <si>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</si>
  <si>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</si>
  <si>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</si>
  <si>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</si>
  <si>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</si>
  <si>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</si>
  <si>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</si>
  <si>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</si>
  <si>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</si>
  <si>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</si>
  <si>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</si>
  <si>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</si>
  <si>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</si>
  <si>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</si>
  <si>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</si>
  <si>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</si>
  <si>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</si>
  <si>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</si>
  <si>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</si>
  <si>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</si>
  <si>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</si>
  <si>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</si>
  <si>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</si>
  <si>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</si>
  <si>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</si>
  <si>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</si>
  <si>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</si>
  <si>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</si>
  <si>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</si>
  <si>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</si>
  <si>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</si>
  <si>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</si>
  <si>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</si>
  <si>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</si>
  <si>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</si>
  <si>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</si>
  <si>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</si>
  <si>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</si>
  <si>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</si>
  <si>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</si>
  <si>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</si>
  <si>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</si>
  <si>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</si>
  <si>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</si>
  <si>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</si>
  <si>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</si>
  <si>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</si>
  <si>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</si>
  <si>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</si>
  <si>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</si>
  <si>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</si>
  <si>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</si>
  <si>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</si>
  <si>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</si>
  <si>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</si>
  <si>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</si>
  <si>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</si>
  <si>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</si>
  <si>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</si>
  <si>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</si>
  <si>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</si>
  <si>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</si>
  <si>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</si>
  <si>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</si>
  <si>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</si>
  <si>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</si>
  <si>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</si>
  <si>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</si>
  <si>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</si>
  <si>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</si>
  <si>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</si>
  <si>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</si>
  <si>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</si>
  <si>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</si>
  <si>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</si>
  <si>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</si>
  <si>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</si>
  <si>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</si>
  <si>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</si>
  <si>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</si>
  <si>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</si>
  <si>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</si>
  <si>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</si>
  <si>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</si>
  <si>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</si>
  <si>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</si>
  <si>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</si>
  <si>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</si>
  <si>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</si>
  <si>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</si>
  <si>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</si>
  <si>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</si>
  <si>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</si>
  <si>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</si>
  <si>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</si>
  <si>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</si>
  <si>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</si>
  <si>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</si>
  <si>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</si>
  <si>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</si>
  <si>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</si>
  <si>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</si>
  <si>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</si>
  <si>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</si>
  <si>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</si>
  <si>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</si>
  <si>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</si>
  <si>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</si>
  <si>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</si>
  <si>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</si>
  <si>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</si>
  <si>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</si>
  <si>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</si>
  <si>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</si>
  <si>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</si>
  <si>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</si>
  <si>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</si>
  <si>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</si>
  <si>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</si>
  <si>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</si>
  <si>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</si>
  <si>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</si>
  <si>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</si>
  <si>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</si>
  <si>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</si>
  <si>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</si>
  <si>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</si>
  <si>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</si>
  <si>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</si>
  <si>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</si>
  <si>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</si>
  <si>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</si>
  <si>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</si>
  <si>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</si>
  <si>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</si>
  <si>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</si>
  <si>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</si>
  <si>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</si>
  <si>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</si>
  <si>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</si>
  <si>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</si>
  <si>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</si>
  <si>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</si>
  <si>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</si>
  <si>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</si>
  <si>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</si>
  <si>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</si>
  <si>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</si>
  <si>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</si>
  <si>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</si>
  <si>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</si>
  <si>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</si>
  <si>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</si>
  <si>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</si>
  <si>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</si>
  <si>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</si>
  <si>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</si>
  <si>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</si>
  <si>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</si>
  <si>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</si>
  <si>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</si>
  <si>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</si>
  <si>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</si>
  <si>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</si>
  <si>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</si>
  <si>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</si>
  <si>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</si>
  <si>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</si>
  <si>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</si>
  <si>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</si>
  <si>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</si>
  <si>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</si>
  <si>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</si>
  <si>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</si>
  <si>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</si>
  <si>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</si>
  <si>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</si>
  <si>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</si>
  <si>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</si>
  <si>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</si>
  <si>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</si>
  <si>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</si>
  <si>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</si>
  <si>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</si>
  <si>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</si>
  <si>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</si>
  <si>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</si>
  <si>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</si>
  <si>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</si>
  <si>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</si>
  <si>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</si>
  <si>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</si>
  <si>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</si>
  <si>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</si>
  <si>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</si>
  <si>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</si>
  <si>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</si>
  <si>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</si>
  <si>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</si>
  <si>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</si>
  <si>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</si>
  <si>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</si>
  <si>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</si>
  <si>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</si>
  <si>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</si>
  <si>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</si>
  <si>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</si>
  <si>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</si>
  <si>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</si>
  <si>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</si>
  <si>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</si>
  <si>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</si>
  <si>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</si>
  <si>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</si>
  <si>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</si>
  <si>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</si>
  <si>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</si>
  <si>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</si>
  <si>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</si>
  <si>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</si>
  <si>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</si>
  <si>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</si>
  <si>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</si>
  <si>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</si>
  <si>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</si>
  <si>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</si>
  <si>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</si>
  <si>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</si>
  <si>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</si>
  <si>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</si>
  <si>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</si>
  <si>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</si>
  <si>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</si>
  <si>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</si>
  <si>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</si>
  <si>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</si>
  <si>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</si>
  <si>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</si>
  <si>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</si>
  <si>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</si>
  <si>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</si>
  <si>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</si>
  <si>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</si>
  <si>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</si>
  <si>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</si>
  <si>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</si>
  <si>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</si>
  <si>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</si>
  <si>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</si>
  <si>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</si>
  <si>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</si>
  <si>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</si>
  <si>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</si>
  <si>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</si>
  <si>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</si>
  <si>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</si>
  <si>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</si>
  <si>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</si>
  <si>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</si>
  <si>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</si>
  <si>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</si>
  <si>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</si>
  <si>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</si>
  <si>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</si>
  <si>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</si>
  <si>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</si>
  <si>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</si>
  <si>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</si>
  <si>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</si>
  <si>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</si>
  <si>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</si>
  <si>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</si>
  <si>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</si>
  <si>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</si>
  <si>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</si>
  <si>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</si>
  <si>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</si>
  <si>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</si>
  <si>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</si>
  <si>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</si>
  <si>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</si>
  <si>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</si>
  <si>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</si>
  <si>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</si>
  <si>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</si>
  <si>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</si>
  <si>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</si>
  <si>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</si>
  <si>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</si>
  <si>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</si>
  <si>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</si>
  <si>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</si>
  <si>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</si>
  <si>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</si>
  <si>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</si>
  <si>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</si>
  <si>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</si>
  <si>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</si>
  <si>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</si>
  <si>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</si>
  <si>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</si>
  <si>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</si>
  <si>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</si>
  <si>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</si>
  <si>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</si>
  <si>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</si>
  <si>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</si>
  <si>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</si>
  <si>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</si>
  <si>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</si>
  <si>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</si>
  <si>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</si>
  <si>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</si>
  <si>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</si>
  <si>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</si>
  <si>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</si>
  <si>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</si>
  <si>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</si>
  <si>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</si>
  <si>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</si>
  <si>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</si>
  <si>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</si>
  <si>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</si>
  <si>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</si>
  <si>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</si>
  <si>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</si>
  <si>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</si>
  <si>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</si>
  <si>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</si>
  <si>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</si>
  <si>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</si>
  <si>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</si>
  <si>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</si>
  <si>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</si>
  <si>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</si>
  <si>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</si>
  <si>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</si>
  <si>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</si>
  <si>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</si>
  <si>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</si>
  <si>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</si>
  <si>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</si>
  <si>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</si>
  <si>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</si>
  <si>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</si>
  <si>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</si>
  <si>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</si>
  <si>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</si>
  <si>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</si>
  <si>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</si>
  <si>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</si>
  <si>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</si>
  <si>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</si>
  <si>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</si>
  <si>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</si>
  <si>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</si>
  <si>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</si>
  <si>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</si>
  <si>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</si>
  <si>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</si>
  <si>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</si>
  <si>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</si>
  <si>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</si>
  <si>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</si>
  <si>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</si>
  <si>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</si>
  <si>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</si>
  <si>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</si>
  <si>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</si>
  <si>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</si>
  <si>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</si>
  <si>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</si>
  <si>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</si>
  <si>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</si>
  <si>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</si>
  <si>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</si>
  <si>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</si>
  <si>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</si>
  <si>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</si>
  <si>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</si>
  <si>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</si>
  <si>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</si>
  <si>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</si>
  <si>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</si>
  <si>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</si>
  <si>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</si>
  <si>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</si>
  <si>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</si>
  <si>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</si>
  <si>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</si>
  <si>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</si>
  <si>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</si>
  <si>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</si>
  <si>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</si>
  <si>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</si>
  <si>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</si>
  <si>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</si>
  <si>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</si>
  <si>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</si>
  <si>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</si>
  <si>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</si>
  <si>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</si>
  <si>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</si>
  <si>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</si>
  <si>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</si>
  <si>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</si>
  <si>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</si>
  <si>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</si>
  <si>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</si>
  <si>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</si>
  <si>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</si>
  <si>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</si>
  <si>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</si>
  <si>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</si>
  <si>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</si>
  <si>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</si>
  <si>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</si>
  <si>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</si>
  <si>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</si>
  <si>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</si>
  <si>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</si>
  <si>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</si>
  <si>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</si>
  <si>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</si>
  <si>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</si>
  <si>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</si>
  <si>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</si>
  <si>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</si>
  <si>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</si>
  <si>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</si>
  <si>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</si>
  <si>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</si>
  <si>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</si>
  <si>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</si>
  <si>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</si>
  <si>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</si>
  <si>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</si>
  <si>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</si>
  <si>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</si>
  <si>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</si>
  <si>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</si>
  <si>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</si>
  <si>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</si>
  <si>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</si>
  <si>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</si>
  <si>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</si>
  <si>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</si>
  <si>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</si>
  <si>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</si>
  <si>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</si>
  <si>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</si>
  <si>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</si>
  <si>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</si>
  <si>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</si>
  <si>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</si>
  <si>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</si>
  <si>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</si>
  <si>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</si>
  <si>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</si>
  <si>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</si>
  <si>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</si>
  <si>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</si>
  <si>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</si>
  <si>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</si>
  <si>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</si>
  <si>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</si>
  <si>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</si>
  <si>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</si>
  <si>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</si>
  <si>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</si>
  <si>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</si>
  <si>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</si>
  <si>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</si>
  <si>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</si>
  <si>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</si>
  <si>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</si>
  <si>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</si>
  <si>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</si>
  <si>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</si>
  <si>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</si>
  <si>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</si>
  <si>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</si>
  <si>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</si>
  <si>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</si>
  <si>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</si>
  <si>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</si>
  <si>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</si>
  <si>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</si>
  <si>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</si>
  <si>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</si>
  <si>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</si>
  <si>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</si>
  <si>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</si>
  <si>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</si>
  <si>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</si>
  <si>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</si>
  <si>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</si>
  <si>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</si>
  <si>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</si>
  <si>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</si>
  <si>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</si>
  <si>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</si>
  <si>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</si>
  <si>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</si>
  <si>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</si>
  <si>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</si>
  <si>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</si>
  <si>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</si>
  <si>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</si>
  <si>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</si>
  <si>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</si>
  <si>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</si>
  <si>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</si>
  <si>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</si>
  <si>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</si>
  <si>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</si>
  <si>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</si>
  <si>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</si>
  <si>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</si>
  <si>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</si>
  <si>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</si>
  <si>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</si>
  <si>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</si>
  <si>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</si>
  <si>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</si>
  <si>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</si>
  <si>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</si>
  <si>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</si>
  <si>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</si>
  <si>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</si>
  <si>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</si>
  <si>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</si>
  <si>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</si>
  <si>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</si>
  <si>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</si>
  <si>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</si>
  <si>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</si>
  <si>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</si>
  <si>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</si>
  <si>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</si>
  <si>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</si>
  <si>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</si>
  <si>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</si>
  <si>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</si>
  <si>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</si>
  <si>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</si>
  <si>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</si>
  <si>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</si>
  <si>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</si>
  <si>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</si>
  <si>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</si>
  <si>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</si>
  <si>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</si>
  <si>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</si>
  <si>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</si>
  <si>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</si>
  <si>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</si>
  <si>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</si>
  <si>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</si>
  <si>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</si>
  <si>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</si>
  <si>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</si>
  <si>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</si>
  <si>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</si>
  <si>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</si>
  <si>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</si>
  <si>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</si>
  <si>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</si>
  <si>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</si>
  <si>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</si>
  <si>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</si>
  <si>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</si>
  <si>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</si>
  <si>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</si>
  <si>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</si>
  <si>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</si>
  <si>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</si>
  <si>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</si>
  <si>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</si>
  <si>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</si>
  <si>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</si>
  <si>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</si>
  <si>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</si>
  <si>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</si>
  <si>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</si>
  <si>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</si>
  <si>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</si>
  <si>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</si>
  <si>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</si>
  <si>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</si>
  <si>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</si>
  <si>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</si>
  <si>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</si>
  <si>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</si>
  <si>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</si>
  <si>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</si>
  <si>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</si>
  <si>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</si>
  <si>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</si>
  <si>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</si>
  <si>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</si>
  <si>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</si>
  <si>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</si>
  <si>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</si>
  <si>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</si>
  <si>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</si>
  <si>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</si>
  <si>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</si>
  <si>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</si>
  <si>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</si>
  <si>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</si>
  <si>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</si>
  <si>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</si>
  <si>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</si>
  <si>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</si>
  <si>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</si>
  <si>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</si>
  <si>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</si>
  <si>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</si>
  <si>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</si>
  <si>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</si>
  <si>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</si>
  <si>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</si>
  <si>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</si>
  <si>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</si>
  <si>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</si>
  <si>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</si>
  <si>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</si>
  <si>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</si>
  <si>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</si>
  <si>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</si>
  <si>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</si>
  <si>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</si>
  <si>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</si>
  <si>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</si>
  <si>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</si>
  <si>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</si>
  <si>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</si>
  <si>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</si>
  <si>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</si>
  <si>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</si>
  <si>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</si>
  <si>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</si>
  <si>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</si>
  <si>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</si>
  <si>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</si>
  <si>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</si>
  <si>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</si>
  <si>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</si>
  <si>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</si>
  <si>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</si>
  <si>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</si>
  <si>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</si>
  <si>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</si>
  <si>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</si>
  <si>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</si>
  <si>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</si>
  <si>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</si>
  <si>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</si>
  <si>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</si>
  <si>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</si>
  <si>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</si>
  <si>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</si>
  <si>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</si>
  <si>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</si>
  <si>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</si>
  <si>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</si>
  <si>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</si>
  <si>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</si>
  <si>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</si>
  <si>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</si>
  <si>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</si>
  <si>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</si>
  <si>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</si>
  <si>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</si>
  <si>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</si>
  <si>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</si>
  <si>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</si>
  <si>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</si>
  <si>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</si>
  <si>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</si>
  <si>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</si>
  <si>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</si>
  <si>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</si>
  <si>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</si>
  <si>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</si>
  <si>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</si>
  <si>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</si>
  <si>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</si>
  <si>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</si>
  <si>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</si>
  <si>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</si>
  <si>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</si>
  <si>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</si>
  <si>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</si>
  <si>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</si>
  <si>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</si>
  <si>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</si>
  <si>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</si>
  <si>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</si>
  <si>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</si>
  <si>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</si>
  <si>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</si>
  <si>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</si>
  <si>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</si>
  <si>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</si>
  <si>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</si>
  <si>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</si>
  <si>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</si>
  <si>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</si>
  <si>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</si>
  <si>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</si>
  <si>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</si>
  <si>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</si>
  <si>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</si>
  <si>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</si>
  <si>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</si>
  <si>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</si>
  <si>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</si>
  <si>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</si>
  <si>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</si>
  <si>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</si>
  <si>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</si>
  <si>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</si>
  <si>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</si>
  <si>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</si>
  <si>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</si>
  <si>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</si>
  <si>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</si>
  <si>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</si>
  <si>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</si>
  <si>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</si>
  <si>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</si>
  <si>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</si>
  <si>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</si>
  <si>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</si>
  <si>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</si>
  <si>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</si>
  <si>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</si>
  <si>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</si>
  <si>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</si>
  <si>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</si>
  <si>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</si>
  <si>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</si>
  <si>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</si>
  <si>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</si>
  <si>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</si>
  <si>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</si>
  <si>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</si>
  <si>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</si>
  <si>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</si>
  <si>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</si>
  <si>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</si>
  <si>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</si>
  <si>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</si>
  <si>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</si>
  <si>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</si>
  <si>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</si>
  <si>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</si>
  <si>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</si>
  <si>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</si>
  <si>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</si>
  <si>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</si>
  <si>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</si>
  <si>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</si>
  <si>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</si>
  <si>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</si>
  <si>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</si>
  <si>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</si>
  <si>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</si>
  <si>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</si>
  <si>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</si>
  <si>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</si>
  <si>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</si>
  <si>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</si>
  <si>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</si>
  <si>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</si>
  <si>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</si>
  <si>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</si>
  <si>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</si>
  <si>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</si>
  <si>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</si>
  <si>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</si>
  <si>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</si>
  <si>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</si>
  <si>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</si>
  <si>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</si>
  <si>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</si>
  <si>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</si>
  <si>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</si>
  <si>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</si>
  <si>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</si>
  <si>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</si>
  <si>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</si>
  <si>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</si>
  <si>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</si>
  <si>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</si>
  <si>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</si>
  <si>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</si>
  <si>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</si>
  <si>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</si>
  <si>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</si>
  <si>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</si>
  <si>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</si>
  <si>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</si>
  <si>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</si>
  <si>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</si>
  <si>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</si>
  <si>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</si>
  <si>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</si>
  <si>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</si>
  <si>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</si>
  <si>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</si>
  <si>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</si>
  <si>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</si>
  <si>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</si>
  <si>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</si>
  <si>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</si>
  <si>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</si>
  <si>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</si>
  <si>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</si>
  <si>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</si>
  <si>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</si>
  <si>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</si>
  <si>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</si>
  <si>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</si>
  <si>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</si>
  <si>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</si>
  <si>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</si>
  <si>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</si>
  <si>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</si>
  <si>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</si>
  <si>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</si>
  <si>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</si>
  <si>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</si>
  <si>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</si>
  <si>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</si>
  <si>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</si>
  <si>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</si>
  <si>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</si>
  <si>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</si>
  <si>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</si>
  <si>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</si>
  <si>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</si>
  <si>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</si>
  <si>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</si>
  <si>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</si>
  <si>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</si>
  <si>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</si>
  <si>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</si>
  <si>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</si>
  <si>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</si>
  <si>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</si>
  <si>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</si>
  <si>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</si>
  <si>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</si>
  <si>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</si>
  <si>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</si>
  <si>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</si>
  <si>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</si>
  <si>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</si>
  <si>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</si>
  <si>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</si>
  <si>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</si>
  <si>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</si>
  <si>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</si>
  <si>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</si>
  <si>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</si>
  <si>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</si>
  <si>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</si>
  <si>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</si>
  <si>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</si>
  <si>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</si>
  <si>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</si>
  <si>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</si>
  <si>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</si>
  <si>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</si>
  <si>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</si>
  <si>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</si>
  <si>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</si>
  <si>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</si>
  <si>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</si>
  <si>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</si>
  <si>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</si>
  <si>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</si>
  <si>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</si>
  <si>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</si>
  <si>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</si>
  <si>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</si>
  <si>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</si>
  <si>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</si>
  <si>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</si>
  <si>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</si>
  <si>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</si>
  <si>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</si>
  <si>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</si>
  <si>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</si>
  <si>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</si>
  <si>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</si>
  <si>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</si>
  <si>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</si>
  <si>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</si>
  <si>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</si>
  <si>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</si>
  <si>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</si>
  <si>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</si>
  <si>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</si>
  <si>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</si>
  <si>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</si>
  <si>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</si>
  <si>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</si>
  <si>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</si>
  <si>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</si>
  <si>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</si>
  <si>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</si>
  <si>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</si>
  <si>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</si>
  <si>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</si>
  <si>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</si>
  <si>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</si>
  <si>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</si>
  <si>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</si>
  <si>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</si>
  <si>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</si>
  <si>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</si>
  <si>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</si>
  <si>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</si>
  <si>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</si>
  <si>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</si>
  <si>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</si>
  <si>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</si>
  <si>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</si>
  <si>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</si>
  <si>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</si>
  <si>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</si>
  <si>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</si>
  <si>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</si>
  <si>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</si>
  <si>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</si>
  <si>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</si>
  <si>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</si>
  <si>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</si>
  <si>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</si>
  <si>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</si>
  <si>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</si>
  <si>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</si>
  <si>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</si>
  <si>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</si>
  <si>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</si>
  <si>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</si>
  <si>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</si>
  <si>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</si>
  <si>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</si>
  <si>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</si>
  <si>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</si>
  <si>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</si>
  <si>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</si>
  <si>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</si>
  <si>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</si>
  <si>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</si>
  <si>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</si>
  <si>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</si>
  <si>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</si>
  <si>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</si>
  <si>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</si>
  <si>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</si>
  <si>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</si>
  <si>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</si>
  <si>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</si>
  <si>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</si>
  <si>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</si>
  <si>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</si>
  <si>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</si>
  <si>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</si>
  <si>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</si>
  <si>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</si>
  <si>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</si>
  <si>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</si>
  <si>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</si>
  <si>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</si>
  <si>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</si>
  <si>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</si>
  <si>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</si>
  <si>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</si>
  <si>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</si>
  <si>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</si>
  <si>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</si>
  <si>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</si>
  <si>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</si>
  <si>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</si>
  <si>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</si>
  <si>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</si>
  <si>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</si>
  <si>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</si>
  <si>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</si>
  <si>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</si>
  <si>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</si>
  <si>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</si>
  <si>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</si>
  <si>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</si>
  <si>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</si>
  <si>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</si>
  <si>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</si>
  <si>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</si>
  <si>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</si>
  <si>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</si>
  <si>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</si>
  <si>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</si>
  <si>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</si>
  <si>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</si>
  <si>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</si>
  <si>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</si>
  <si>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</si>
  <si>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</si>
  <si>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</si>
  <si>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</si>
  <si>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</si>
  <si>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</si>
  <si>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</si>
  <si>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</si>
  <si>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</si>
  <si>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</si>
  <si>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</si>
  <si>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</si>
  <si>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</si>
  <si>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</si>
  <si>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</si>
  <si>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</si>
  <si>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</si>
  <si>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</si>
  <si>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</si>
  <si>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</si>
  <si>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</si>
  <si>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</si>
  <si>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</si>
  <si>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</si>
  <si>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</si>
  <si>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</si>
  <si>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</si>
  <si>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</si>
  <si>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</si>
  <si>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</si>
  <si>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</si>
  <si>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</si>
  <si>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</si>
  <si>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</si>
  <si>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</si>
  <si>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</si>
  <si>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</si>
  <si>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</si>
  <si>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</si>
  <si>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</si>
  <si>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</si>
  <si>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</si>
  <si>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</si>
  <si>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</si>
  <si>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</si>
  <si>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</si>
  <si>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</si>
  <si>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</si>
  <si>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</si>
  <si>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</si>
  <si>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</si>
  <si>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</si>
  <si>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</si>
  <si>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</si>
  <si>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</si>
  <si>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</si>
  <si>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</si>
  <si>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</si>
  <si>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</si>
  <si>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</si>
  <si>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</si>
  <si>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</si>
  <si>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</si>
  <si>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</si>
  <si>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</si>
  <si>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</si>
  <si>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</si>
  <si>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</si>
  <si>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</si>
  <si>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</si>
  <si>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</si>
  <si>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</si>
  <si>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</si>
  <si>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</si>
  <si>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</si>
  <si>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</si>
  <si>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</si>
  <si>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</si>
  <si>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</si>
  <si>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</si>
  <si>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</si>
  <si>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</si>
  <si>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</si>
  <si>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</si>
  <si>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</si>
  <si>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</si>
  <si>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</si>
  <si>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</si>
  <si>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</si>
  <si>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</si>
  <si>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</si>
  <si>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</si>
  <si>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</si>
  <si>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</si>
  <si>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</si>
  <si>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</si>
  <si>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</si>
  <si>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</si>
  <si>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</si>
  <si>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</si>
  <si>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</si>
  <si>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</si>
  <si>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</si>
  <si>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</si>
  <si>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</si>
  <si>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</si>
  <si>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</si>
  <si>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</si>
  <si>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</si>
  <si>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</si>
  <si>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</si>
  <si>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</si>
  <si>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</si>
  <si>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</si>
  <si>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</si>
  <si>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</si>
  <si>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</si>
  <si>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</si>
  <si>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</si>
  <si>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</si>
  <si>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</si>
  <si>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</si>
  <si>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</si>
  <si>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</si>
  <si>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</si>
  <si>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</si>
  <si>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</si>
  <si>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</si>
  <si>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</si>
  <si>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</si>
  <si>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</si>
  <si>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</si>
  <si>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</si>
  <si>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</si>
  <si>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</si>
  <si>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</si>
  <si>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</si>
  <si>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</si>
  <si>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</si>
  <si>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</si>
  <si>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</si>
  <si>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</si>
  <si>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</si>
  <si>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</si>
  <si>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</si>
  <si>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</si>
  <si>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</si>
  <si>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</si>
  <si>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</si>
  <si>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</si>
  <si>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</si>
  <si>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</si>
  <si>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</si>
  <si>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</si>
  <si>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</si>
  <si>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</si>
  <si>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</si>
  <si>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</si>
  <si>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</si>
  <si>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</si>
  <si>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</si>
  <si>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</si>
  <si>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</si>
  <si>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</si>
  <si>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</si>
  <si>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</si>
  <si>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</si>
  <si>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</si>
  <si>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</si>
  <si>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</si>
  <si>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</si>
  <si>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</si>
  <si>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</si>
  <si>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</si>
  <si>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</si>
  <si>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</si>
  <si>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</si>
  <si>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</si>
  <si>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</si>
  <si>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</si>
  <si>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</si>
  <si>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</si>
  <si>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</si>
  <si>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</si>
  <si>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</si>
  <si>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</si>
  <si>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</si>
  <si>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</si>
  <si>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</si>
  <si>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</si>
  <si>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</si>
  <si>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</si>
  <si>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</si>
  <si>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</si>
  <si>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</si>
  <si>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</si>
  <si>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</si>
  <si>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</si>
  <si>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</si>
  <si>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</si>
  <si>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</si>
  <si>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</si>
  <si>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</si>
  <si>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</si>
  <si>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</si>
  <si>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</si>
  <si>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</si>
  <si>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</si>
  <si>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</si>
  <si>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</si>
  <si>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</si>
  <si>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</si>
  <si>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</si>
  <si>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</si>
  <si>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</si>
  <si>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</si>
  <si>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</si>
  <si>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</si>
  <si>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</si>
  <si>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</si>
  <si>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</si>
  <si>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</si>
  <si>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</si>
  <si>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</si>
  <si>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</si>
  <si>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</si>
  <si>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</si>
  <si>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</si>
  <si>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</si>
  <si>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</si>
  <si>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</si>
  <si>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</si>
  <si>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</si>
  <si>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</si>
  <si>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</si>
  <si>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</si>
  <si>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</si>
  <si>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</si>
  <si>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</si>
  <si>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</si>
  <si>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</si>
  <si>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</si>
  <si>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</si>
  <si>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</si>
  <si>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</si>
  <si>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</si>
  <si>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</si>
  <si>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</si>
  <si>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</si>
  <si>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</si>
  <si>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</si>
  <si>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</si>
  <si>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</si>
  <si>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</si>
  <si>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</si>
  <si>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</si>
  <si>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</si>
  <si>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</si>
  <si>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</si>
  <si>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</si>
  <si>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</si>
  <si>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</si>
  <si>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</si>
  <si>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</si>
  <si>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</si>
  <si>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</si>
  <si>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</si>
  <si>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</si>
  <si>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</si>
  <si>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</si>
  <si>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</si>
  <si>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</si>
  <si>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</si>
  <si>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</si>
  <si>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</si>
  <si>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</si>
  <si>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</si>
  <si>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</si>
  <si>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</si>
  <si>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</si>
  <si>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</si>
  <si>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</si>
  <si>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</si>
  <si>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</si>
  <si>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</si>
  <si>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</si>
  <si>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</si>
  <si>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</si>
  <si>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</si>
  <si>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</si>
  <si>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</si>
  <si>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</si>
  <si>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</si>
  <si>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</si>
  <si>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</si>
  <si>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</si>
  <si>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</si>
  <si>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</si>
  <si>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</si>
  <si>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</si>
  <si>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</si>
  <si>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</si>
  <si>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</si>
  <si>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</si>
  <si>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</si>
  <si>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</si>
  <si>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</si>
  <si>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</si>
  <si>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</si>
  <si>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</si>
  <si>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</si>
  <si>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</si>
  <si>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</si>
  <si>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</si>
  <si>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</si>
  <si>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</si>
  <si>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</si>
  <si>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</si>
  <si>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</si>
  <si>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</si>
  <si>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</si>
  <si>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</si>
  <si>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</si>
  <si>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</si>
  <si>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</si>
  <si>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</si>
  <si>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</si>
  <si>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</si>
  <si>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</si>
  <si>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</si>
  <si>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</si>
  <si>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</si>
  <si>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</si>
  <si>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</si>
  <si>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</si>
  <si>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</si>
  <si>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</si>
  <si>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</si>
  <si>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</si>
  <si>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</si>
  <si>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</si>
  <si>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</si>
  <si>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</si>
  <si>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</si>
  <si>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</si>
  <si>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</si>
  <si>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</si>
  <si>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</si>
  <si>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</si>
  <si>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</si>
  <si>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</si>
  <si>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</si>
  <si>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</si>
  <si>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</si>
  <si>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</si>
  <si>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</si>
  <si>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</si>
  <si>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</si>
  <si>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</si>
  <si>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</si>
  <si>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</si>
  <si>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</si>
  <si>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</si>
  <si>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</si>
  <si>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</si>
  <si>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</si>
  <si>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</si>
  <si>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</si>
  <si>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</si>
  <si>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</si>
  <si>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</si>
  <si>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</si>
  <si>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</si>
  <si>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</si>
  <si>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</si>
  <si>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</si>
  <si>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</si>
  <si>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</si>
  <si>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</si>
  <si>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</si>
  <si>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</si>
  <si>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</si>
  <si>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</si>
  <si>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</si>
  <si>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</si>
  <si>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</si>
  <si>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</si>
  <si>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</si>
  <si>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</si>
  <si>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</si>
  <si>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</si>
  <si>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</si>
  <si>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</si>
  <si>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</si>
  <si>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</si>
  <si>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</si>
  <si>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</si>
  <si>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</si>
  <si>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</si>
  <si>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</si>
  <si>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</si>
  <si>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</si>
  <si>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</si>
  <si>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</si>
  <si>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</si>
  <si>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</si>
  <si>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</si>
  <si>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</si>
  <si>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</si>
  <si>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</si>
  <si>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</si>
  <si>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</si>
  <si>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</si>
  <si>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</si>
  <si>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</si>
  <si>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</si>
  <si>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</si>
  <si>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</si>
  <si>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</si>
  <si>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</si>
  <si>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</si>
  <si>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</si>
  <si>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</si>
  <si>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</si>
  <si>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</si>
  <si>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</si>
  <si>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</si>
  <si>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</si>
  <si>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</si>
  <si>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</si>
  <si>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</si>
  <si>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</si>
  <si>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</si>
  <si>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</si>
  <si>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</si>
  <si>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</si>
  <si>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</si>
  <si>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</si>
  <si>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</si>
  <si>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</si>
  <si>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</si>
  <si>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</si>
  <si>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</si>
  <si>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</si>
  <si>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</si>
  <si>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</si>
  <si>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</si>
  <si>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</si>
  <si>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</si>
  <si>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</si>
  <si>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</si>
  <si>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</si>
  <si>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</si>
  <si>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</si>
  <si>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</si>
  <si>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</si>
  <si>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</si>
  <si>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</si>
  <si>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</si>
  <si>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</si>
  <si>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</si>
  <si>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</si>
  <si>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</si>
  <si>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</si>
  <si>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</si>
  <si>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</si>
  <si>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</si>
  <si>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</si>
  <si>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</si>
  <si>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</si>
  <si>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</si>
  <si>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</si>
  <si>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</si>
  <si>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</si>
  <si>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</si>
  <si>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</si>
  <si>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</si>
  <si>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</si>
  <si>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</si>
  <si>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</si>
  <si>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</si>
  <si>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</si>
  <si>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</si>
  <si>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</si>
  <si>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</si>
  <si>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</si>
  <si>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</si>
  <si>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</si>
  <si>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</si>
  <si>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</si>
  <si>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</si>
  <si>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</si>
  <si>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</si>
  <si>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</si>
  <si>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</si>
  <si>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</si>
  <si>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</si>
  <si>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</si>
  <si>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</si>
  <si>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</si>
  <si>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</si>
  <si>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</si>
  <si>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</si>
  <si>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</si>
  <si>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</si>
  <si>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</si>
  <si>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</si>
  <si>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</si>
  <si>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</si>
  <si>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</si>
  <si>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</si>
  <si>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</si>
  <si>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</si>
  <si>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</si>
  <si>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</si>
  <si>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</si>
  <si>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</si>
  <si>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</si>
  <si>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</si>
  <si>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</si>
  <si>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</si>
  <si>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</si>
  <si>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</si>
  <si>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</si>
  <si>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</si>
  <si>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</si>
  <si>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</si>
  <si>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</si>
  <si>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</si>
  <si>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</si>
  <si>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</si>
  <si>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</si>
  <si>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</si>
  <si>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</si>
  <si>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</si>
  <si>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</si>
  <si>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</si>
  <si>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</si>
  <si>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</si>
  <si>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</si>
  <si>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</si>
  <si>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</si>
  <si>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</si>
  <si>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</si>
  <si>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</si>
  <si>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</si>
  <si>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</si>
  <si>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</si>
  <si>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</si>
  <si>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</si>
  <si>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</si>
  <si>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</si>
  <si>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</si>
  <si>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</si>
  <si>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</si>
  <si>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</si>
  <si>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</si>
  <si>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</si>
  <si>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</si>
  <si>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</si>
  <si>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</si>
  <si>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</si>
  <si>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</si>
  <si>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</si>
  <si>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</si>
  <si>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</si>
  <si>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</si>
  <si>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</si>
  <si>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</si>
  <si>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</si>
  <si>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</si>
  <si>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</si>
  <si>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</si>
  <si>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</si>
  <si>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</si>
  <si>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</si>
  <si>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</si>
  <si>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</si>
  <si>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</si>
  <si>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</si>
  <si>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</si>
  <si>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</si>
  <si>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</si>
  <si>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</si>
  <si>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</si>
  <si>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</si>
  <si>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</si>
  <si>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</si>
  <si>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</si>
  <si>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</si>
  <si>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</si>
  <si>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</si>
  <si>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</si>
  <si>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</si>
  <si>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</si>
  <si>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</si>
  <si>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</si>
  <si>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</si>
  <si>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</si>
  <si>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</si>
  <si>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</si>
  <si>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</si>
  <si>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</si>
  <si>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</si>
  <si>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</si>
  <si>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</si>
  <si>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</si>
  <si>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</si>
  <si>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</si>
  <si>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</si>
  <si>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</si>
  <si>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</si>
  <si>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</si>
  <si>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</si>
  <si>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</si>
  <si>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</si>
  <si>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</si>
  <si>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</si>
  <si>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</si>
  <si>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</si>
  <si>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</si>
  <si>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</si>
  <si>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</si>
  <si>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</si>
  <si>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</si>
  <si>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</si>
  <si>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</si>
  <si>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</si>
  <si>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</si>
  <si>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</si>
  <si>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</si>
  <si>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</si>
  <si>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</si>
  <si>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</si>
  <si>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</si>
  <si>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</si>
  <si>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</si>
  <si>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</si>
  <si>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</si>
  <si>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</si>
  <si>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</si>
  <si>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</si>
  <si>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</si>
  <si>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</si>
  <si>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</si>
  <si>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</si>
  <si>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</si>
  <si>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</si>
  <si>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</si>
  <si>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</si>
  <si>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</si>
  <si>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</si>
  <si>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</si>
  <si>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</si>
  <si>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</si>
  <si>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</si>
  <si>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</si>
  <si>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</si>
  <si>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</si>
  <si>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</si>
  <si>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</si>
  <si>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</si>
  <si>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</si>
  <si>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</si>
  <si>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</si>
  <si>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</si>
  <si>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</si>
  <si>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</si>
  <si>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</si>
  <si>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</si>
  <si>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</si>
  <si>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</si>
  <si>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</si>
  <si>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</si>
  <si>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</si>
  <si>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</si>
  <si>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</si>
  <si>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</si>
  <si>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</si>
  <si>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</si>
  <si>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</si>
  <si>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</si>
  <si>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</si>
  <si>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</si>
  <si>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</si>
  <si>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</si>
  <si>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</si>
  <si>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</si>
  <si>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</si>
  <si>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</si>
  <si>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</si>
  <si>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</si>
  <si>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</si>
  <si>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</si>
  <si>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</si>
  <si>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</si>
  <si>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</si>
  <si>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</si>
  <si>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</si>
  <si>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</si>
  <si>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</si>
  <si>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</si>
  <si>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</si>
  <si>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</si>
  <si>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</si>
  <si>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</si>
  <si>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</si>
  <si>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</si>
  <si>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</si>
  <si>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</si>
  <si>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</si>
  <si>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</si>
  <si>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</si>
  <si>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</si>
  <si>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</si>
  <si>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</si>
  <si>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</si>
  <si>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</si>
  <si>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</si>
  <si>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</si>
  <si>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</si>
  <si>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</si>
  <si>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</si>
  <si>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</si>
  <si>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</si>
  <si>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</si>
  <si>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</si>
  <si>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</si>
  <si>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</si>
  <si>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</si>
  <si>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</si>
  <si>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</si>
  <si>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</si>
  <si>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</si>
  <si>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</si>
  <si>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</si>
  <si>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</si>
  <si>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</si>
  <si>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</si>
  <si>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</si>
  <si>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</si>
  <si>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</si>
  <si>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</si>
  <si>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</si>
  <si>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</si>
  <si>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</si>
  <si>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</si>
  <si>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</si>
  <si>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</si>
  <si>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</si>
  <si>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</si>
  <si>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</si>
  <si>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</si>
  <si>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</si>
  <si>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</si>
  <si>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</si>
  <si>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</si>
  <si>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</si>
  <si>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</si>
  <si>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</si>
  <si>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</si>
  <si>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</si>
  <si>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</si>
  <si>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</si>
  <si>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</si>
  <si>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</si>
  <si>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</si>
  <si>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</si>
  <si>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</si>
  <si>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</si>
  <si>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</si>
  <si>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</si>
  <si>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</si>
  <si>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</si>
  <si>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</si>
  <si>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</si>
  <si>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</si>
  <si>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</si>
  <si>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</si>
  <si>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</si>
  <si>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</si>
  <si>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</si>
  <si>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</si>
  <si>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</si>
  <si>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</si>
  <si>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</si>
  <si>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</si>
  <si>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</si>
  <si>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</si>
  <si>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</si>
  <si>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</si>
  <si>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</si>
  <si>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</si>
  <si>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</si>
  <si>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</si>
  <si>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</si>
  <si>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</si>
  <si>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</si>
  <si>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</si>
  <si>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</si>
  <si>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</si>
  <si>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</si>
  <si>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</si>
  <si>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</si>
  <si>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</si>
  <si>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</si>
  <si>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</si>
  <si>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</si>
  <si>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</si>
  <si>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</si>
  <si>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</si>
  <si>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</si>
  <si>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</si>
  <si>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</si>
  <si>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</si>
  <si>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</si>
  <si>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</si>
  <si>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</si>
  <si>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</si>
  <si>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</si>
  <si>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</si>
  <si>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</si>
  <si>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</si>
  <si>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</si>
  <si>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</si>
  <si>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</si>
  <si>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</si>
  <si>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</si>
  <si>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</si>
  <si>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</si>
  <si>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</si>
  <si>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</si>
  <si>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</si>
  <si>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</si>
  <si>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</si>
  <si>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</si>
  <si>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</si>
  <si>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</si>
  <si>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</si>
  <si>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</si>
  <si>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</si>
  <si>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</si>
  <si>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</si>
  <si>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</si>
  <si>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</si>
  <si>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</si>
  <si>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</si>
  <si>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</si>
  <si>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</si>
  <si>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</si>
  <si>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</si>
  <si>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</si>
  <si>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</si>
  <si>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</si>
  <si>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</si>
  <si>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</si>
  <si>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</si>
  <si>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</si>
  <si>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</si>
  <si>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</si>
  <si>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</si>
  <si>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</si>
  <si>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</si>
  <si>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</si>
  <si>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</si>
  <si>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</si>
  <si>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</si>
  <si>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</si>
  <si>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</si>
  <si>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</si>
  <si>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</si>
  <si>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</si>
  <si>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</si>
  <si>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</si>
  <si>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</si>
  <si>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</si>
  <si>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</si>
  <si>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</si>
  <si>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</si>
  <si>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</si>
  <si>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</si>
  <si>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</si>
  <si>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</si>
  <si>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</si>
  <si>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</si>
  <si>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</si>
  <si>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</si>
  <si>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</si>
  <si>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</si>
  <si>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</si>
  <si>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</si>
  <si>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</si>
  <si>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</si>
  <si>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</si>
  <si>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</si>
  <si>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</si>
  <si>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</si>
  <si>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</si>
  <si>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</si>
  <si>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</si>
  <si>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</si>
  <si>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</si>
  <si>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</si>
  <si>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</si>
  <si>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</si>
  <si>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</si>
  <si>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</si>
  <si>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</si>
  <si>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</si>
  <si>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</si>
  <si>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</si>
  <si>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</si>
  <si>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</si>
  <si>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</si>
  <si>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</si>
  <si>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</si>
  <si>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</si>
  <si>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</si>
  <si>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</si>
  <si>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</si>
  <si>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</si>
  <si>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</si>
  <si>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</si>
  <si>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</si>
  <si>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</si>
  <si>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</si>
  <si>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</si>
  <si>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</si>
  <si>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</si>
  <si>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</si>
  <si>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</si>
  <si>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</si>
  <si>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</si>
  <si>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</si>
  <si>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</si>
  <si>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</si>
  <si>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</si>
  <si>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</si>
  <si>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</si>
  <si>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</si>
  <si>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</si>
  <si>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</si>
  <si>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</si>
  <si>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</si>
  <si>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</si>
  <si>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</si>
  <si>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</si>
  <si>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</si>
  <si>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</si>
  <si>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</si>
  <si>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</si>
  <si>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</si>
  <si>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</si>
  <si>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</si>
  <si>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</si>
  <si>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</si>
  <si>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</si>
  <si>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</si>
  <si>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</si>
  <si>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</si>
  <si>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</si>
  <si>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</si>
  <si>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</si>
  <si>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</si>
  <si>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</si>
  <si>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</si>
  <si>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</si>
  <si>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</si>
  <si>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</si>
  <si>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</si>
  <si>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</si>
  <si>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</si>
  <si>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</si>
  <si>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</si>
  <si>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</si>
  <si>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</si>
  <si>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</si>
  <si>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</si>
  <si>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</si>
  <si>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</si>
  <si>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</si>
  <si>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</si>
  <si>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</si>
  <si>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</si>
  <si>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</si>
  <si>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</si>
  <si>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</si>
  <si>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</si>
  <si>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</si>
  <si>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</si>
  <si>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</si>
  <si>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</si>
  <si>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</si>
  <si>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</si>
  <si>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</si>
  <si>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</si>
  <si>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</si>
  <si>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</si>
  <si>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</si>
  <si>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</si>
  <si>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</si>
  <si>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</si>
  <si>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</si>
  <si>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</si>
  <si>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</si>
  <si>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</si>
  <si>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</si>
  <si>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</si>
  <si>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</si>
  <si>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</si>
  <si>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</si>
  <si>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</si>
  <si>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</si>
  <si>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</si>
  <si>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</si>
  <si>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</si>
  <si>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</si>
  <si>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</si>
  <si>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</si>
  <si>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</si>
  <si>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</si>
  <si>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</si>
  <si>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</si>
  <si>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</si>
  <si>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</si>
  <si>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</si>
  <si>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</si>
  <si>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</si>
  <si>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</si>
  <si>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</si>
  <si>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</si>
  <si>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</si>
  <si>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</si>
  <si>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</si>
  <si>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</si>
  <si>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</si>
  <si>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</si>
  <si>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</si>
  <si>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</si>
  <si>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</si>
  <si>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</si>
  <si>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</si>
  <si>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</si>
  <si>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</si>
  <si>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</si>
  <si>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</si>
  <si>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</si>
  <si>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</si>
  <si>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</si>
  <si>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</si>
  <si>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</si>
  <si>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</si>
  <si>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</si>
  <si>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</si>
  <si>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</si>
  <si>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</si>
  <si>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</si>
  <si>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</si>
  <si>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</si>
  <si>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</si>
  <si>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</si>
  <si>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</si>
  <si>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</si>
  <si>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</si>
  <si>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</si>
  <si>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</si>
  <si>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</si>
  <si>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</si>
  <si>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</si>
  <si>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</si>
  <si>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</si>
  <si>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</si>
  <si>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</si>
  <si>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</si>
  <si>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</si>
  <si>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</si>
  <si>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</si>
  <si>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</si>
  <si>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</si>
  <si>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</si>
  <si>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</si>
  <si>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</si>
  <si>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</si>
  <si>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</si>
  <si>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</si>
  <si>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</si>
  <si>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</si>
  <si>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</si>
  <si>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</si>
  <si>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</si>
  <si>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</si>
  <si>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</si>
  <si>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</si>
  <si>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</si>
  <si>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</si>
  <si>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</si>
  <si>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</si>
  <si>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</si>
  <si>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</si>
  <si>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</si>
  <si>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</si>
  <si>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</si>
  <si>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</si>
  <si>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</si>
  <si>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</si>
  <si>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</si>
  <si>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</si>
  <si>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</si>
  <si>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</si>
  <si>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</si>
  <si>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</si>
  <si>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</si>
  <si>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</si>
  <si>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</si>
  <si>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</si>
  <si>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</si>
  <si>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</si>
  <si>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</si>
  <si>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</si>
  <si>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</si>
  <si>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</si>
  <si>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</si>
  <si>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</si>
  <si>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</si>
  <si>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</si>
  <si>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</si>
  <si>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</si>
  <si>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</si>
  <si>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</si>
  <si>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</si>
  <si>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</si>
  <si>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</si>
  <si>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</si>
  <si>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</si>
  <si>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</si>
  <si>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</si>
  <si>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</si>
  <si>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</si>
  <si>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</si>
  <si>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</si>
  <si>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</si>
  <si>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</si>
  <si>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</si>
  <si>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</si>
  <si>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</si>
  <si>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</si>
  <si>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</si>
  <si>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</si>
  <si>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</si>
  <si>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</si>
  <si>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</si>
  <si>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</si>
  <si>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</si>
  <si>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</si>
  <si>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</si>
  <si>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</si>
  <si>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</si>
  <si>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</si>
  <si>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</si>
  <si>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</si>
  <si>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</si>
  <si>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</si>
  <si>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</si>
  <si>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</si>
  <si>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</si>
  <si>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</si>
  <si>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</si>
  <si>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</si>
  <si>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</si>
  <si>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</si>
  <si>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</si>
  <si>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</si>
  <si>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</si>
  <si>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</si>
  <si>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</si>
  <si>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</si>
  <si>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</si>
  <si>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</si>
  <si>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</si>
  <si>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</si>
  <si>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</si>
  <si>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</si>
  <si>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</si>
  <si>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</si>
  <si>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</si>
  <si>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</si>
  <si>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</si>
  <si>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</si>
  <si>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</si>
  <si>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</si>
  <si>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</si>
  <si>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</si>
  <si>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</si>
  <si>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</si>
  <si>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</si>
  <si>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</si>
  <si>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</si>
  <si>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</si>
  <si>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</si>
  <si>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</si>
  <si>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</si>
  <si>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</si>
  <si>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</si>
  <si>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</si>
  <si>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</si>
  <si>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</si>
  <si>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</si>
  <si>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</si>
  <si>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</si>
  <si>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</si>
  <si>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</si>
  <si>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</si>
  <si>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</si>
  <si>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</si>
  <si>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</si>
  <si>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</si>
  <si>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</si>
  <si>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</si>
  <si>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</si>
  <si>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</si>
  <si>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</si>
  <si>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</si>
  <si>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</si>
  <si>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</si>
  <si>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</si>
  <si>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</si>
  <si>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</si>
  <si>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</si>
  <si>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</si>
  <si>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</si>
  <si>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</si>
  <si>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</si>
  <si>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</si>
  <si>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</si>
  <si>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</si>
  <si>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</si>
  <si>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</si>
  <si>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</si>
  <si>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</si>
  <si>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</si>
  <si>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</si>
  <si>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</si>
  <si>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</si>
  <si>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</si>
  <si>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</si>
  <si>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</si>
  <si>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</si>
  <si>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</si>
  <si>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</si>
  <si>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</si>
  <si>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</si>
  <si>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</si>
  <si>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</si>
  <si>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</si>
  <si>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</si>
  <si>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</si>
  <si>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</si>
  <si>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</si>
  <si>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</si>
  <si>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</si>
  <si>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</si>
  <si>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</si>
  <si>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</si>
  <si>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</si>
  <si>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</si>
  <si>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</si>
  <si>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</si>
  <si>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</si>
  <si>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</si>
  <si>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</si>
  <si>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</si>
  <si>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</si>
  <si>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</si>
  <si>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</si>
  <si>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</si>
  <si>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</si>
  <si>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</si>
  <si>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</si>
  <si>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</si>
  <si>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</si>
  <si>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</si>
  <si>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</si>
  <si>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</si>
  <si>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</si>
  <si>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</si>
  <si>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</si>
  <si>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</si>
  <si>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</si>
  <si>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</si>
  <si>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</si>
  <si>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</si>
  <si>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</si>
  <si>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</si>
  <si>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</si>
  <si>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</si>
  <si>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</si>
  <si>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</si>
  <si>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</si>
  <si>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</si>
  <si>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</si>
  <si>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</si>
  <si>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</si>
  <si>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</si>
  <si>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</si>
  <si>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</si>
  <si>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</si>
  <si>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</si>
  <si>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</si>
  <si>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</si>
  <si>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</si>
  <si>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</si>
  <si>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</si>
  <si>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</si>
  <si>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</si>
  <si>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</si>
  <si>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</si>
  <si>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</si>
  <si>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</si>
  <si>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</si>
  <si>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</si>
  <si>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</si>
  <si>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</si>
  <si>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</si>
  <si>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</si>
  <si>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</si>
  <si>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</si>
  <si>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</si>
  <si>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</si>
  <si>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</si>
  <si>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</si>
  <si>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</si>
  <si>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</si>
  <si>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</si>
  <si>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</si>
  <si>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</si>
  <si>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</si>
  <si>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</si>
  <si>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</si>
  <si>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</si>
  <si>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</si>
  <si>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</si>
  <si>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</si>
  <si>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</si>
  <si>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</si>
  <si>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</si>
  <si>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</si>
  <si>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</si>
  <si>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</si>
  <si>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</si>
  <si>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</si>
  <si>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</si>
  <si>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</si>
  <si>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</si>
  <si>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</si>
  <si>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</si>
  <si>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</si>
  <si>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</si>
  <si>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</si>
  <si>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</si>
  <si>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</si>
  <si>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</si>
  <si>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</si>
  <si>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</si>
  <si>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</si>
  <si>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</si>
  <si>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</si>
  <si>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</si>
  <si>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</si>
  <si>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</si>
  <si>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</si>
  <si>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</si>
  <si>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</si>
  <si>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</si>
  <si>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</si>
  <si>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</si>
  <si>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</si>
  <si>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</si>
  <si>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</si>
  <si>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</si>
  <si>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</si>
  <si>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</si>
  <si>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</si>
  <si>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</si>
  <si>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</si>
  <si>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</si>
  <si>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</si>
  <si>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</si>
  <si>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</si>
  <si>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</si>
  <si>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</si>
  <si>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</si>
  <si>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</si>
  <si>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</si>
  <si>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</si>
  <si>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</si>
  <si>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</si>
  <si>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</si>
  <si>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</si>
  <si>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</si>
  <si>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</si>
  <si>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</si>
  <si>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</si>
  <si>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</si>
  <si>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</si>
  <si>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</si>
  <si>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</si>
  <si>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</si>
  <si>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</si>
  <si>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</si>
  <si>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</si>
  <si>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</si>
  <si>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</si>
  <si>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</si>
  <si>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</si>
  <si>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</si>
  <si>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</si>
  <si>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</si>
  <si>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</si>
  <si>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</si>
  <si>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</si>
  <si>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</si>
  <si>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</si>
  <si>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</si>
  <si>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</si>
  <si>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</si>
  <si>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</si>
  <si>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</si>
  <si>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</si>
  <si>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</si>
  <si>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</si>
  <si>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</si>
  <si>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</si>
  <si>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</si>
  <si>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</si>
  <si>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</si>
  <si>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</si>
  <si>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</si>
  <si>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</si>
  <si>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</si>
  <si>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</si>
  <si>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</si>
  <si>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</si>
  <si>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</si>
  <si>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</si>
  <si>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</si>
  <si>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</si>
  <si>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</si>
  <si>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</si>
  <si>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</si>
  <si>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</si>
  <si>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</si>
  <si>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</si>
  <si>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</si>
  <si>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</si>
  <si>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</si>
  <si>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</si>
  <si>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</si>
  <si>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</si>
  <si>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</si>
  <si>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</si>
  <si>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</si>
  <si>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</si>
  <si>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</si>
  <si>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</si>
  <si>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</si>
  <si>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</si>
  <si>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</si>
  <si>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</si>
  <si>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</si>
  <si>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</si>
  <si>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</si>
  <si>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</si>
  <si>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</si>
  <si>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</si>
  <si>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</si>
  <si>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</si>
  <si>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</si>
  <si>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</si>
  <si>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</si>
  <si>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</si>
  <si>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</si>
  <si>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</si>
  <si>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</si>
  <si>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</si>
  <si>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</si>
  <si>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</si>
  <si>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</si>
  <si>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</si>
  <si>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</si>
  <si>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</si>
  <si>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</si>
  <si>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</si>
  <si>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</si>
  <si>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</si>
  <si>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</si>
  <si>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</si>
  <si>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</si>
  <si>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</si>
  <si>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</si>
  <si>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</si>
  <si>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</si>
  <si>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</si>
  <si>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</si>
  <si>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</si>
  <si>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</si>
  <si>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</si>
  <si>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</si>
  <si>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</si>
  <si>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</si>
  <si>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</si>
  <si>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</si>
  <si>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</si>
  <si>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</si>
  <si>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</si>
  <si>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</si>
  <si>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</si>
  <si>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</si>
  <si>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</si>
  <si>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</si>
  <si>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</si>
  <si>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</si>
  <si>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</si>
  <si>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</si>
  <si>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</si>
  <si>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</si>
  <si>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</si>
  <si>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</si>
  <si>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</si>
  <si>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</si>
  <si>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</si>
  <si>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</si>
  <si>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</si>
  <si>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</si>
  <si>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</si>
  <si>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</si>
  <si>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</si>
  <si>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</si>
  <si>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</si>
  <si>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</si>
  <si>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</si>
  <si>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</si>
  <si>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</si>
  <si>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</si>
  <si>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</si>
  <si>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</si>
  <si>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</si>
  <si>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</si>
  <si>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</si>
  <si>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</si>
  <si>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</si>
  <si>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</si>
  <si>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</si>
  <si>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</si>
  <si>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</si>
  <si>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</si>
  <si>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</si>
  <si>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</si>
  <si>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</si>
  <si>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</si>
  <si>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</si>
  <si>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</si>
  <si>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</si>
  <si>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</si>
  <si>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</si>
  <si>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</si>
  <si>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</si>
  <si>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</si>
  <si>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</si>
  <si>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</si>
  <si>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</si>
  <si>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</si>
  <si>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</si>
  <si>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</si>
  <si>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</si>
  <si>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</si>
  <si>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</si>
  <si>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</si>
  <si>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</si>
  <si>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</si>
  <si>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</si>
  <si>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</si>
  <si>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</si>
  <si>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</si>
  <si>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</si>
  <si>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</si>
  <si>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</si>
  <si>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</si>
  <si>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</si>
  <si>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</si>
  <si>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</si>
  <si>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</si>
  <si>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</si>
  <si>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</si>
  <si>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</si>
  <si>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</si>
  <si>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</si>
  <si>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</si>
  <si>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</si>
  <si>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</si>
  <si>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</si>
  <si>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</si>
  <si>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</si>
  <si>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</si>
  <si>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</si>
  <si>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</si>
  <si>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</si>
  <si>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</si>
  <si>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</si>
  <si>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</si>
  <si>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</si>
  <si>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</si>
  <si>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</si>
  <si>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</si>
  <si>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</si>
  <si>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</si>
  <si>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</si>
  <si>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</si>
  <si>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</si>
  <si>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</si>
  <si>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</si>
  <si>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</si>
  <si>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</si>
  <si>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</si>
  <si>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</si>
  <si>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</si>
  <si>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</si>
  <si>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</si>
  <si>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</si>
  <si>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</si>
  <si>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</si>
  <si>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</si>
  <si>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</si>
  <si>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</si>
  <si>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</si>
  <si>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</si>
  <si>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</si>
  <si>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</si>
  <si>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</si>
  <si>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</si>
  <si>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</si>
  <si>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</si>
  <si>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</si>
  <si>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</si>
  <si>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</si>
  <si>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</si>
  <si>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</si>
  <si>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</si>
  <si>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</si>
  <si>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</si>
  <si>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</si>
  <si>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</si>
  <si>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</si>
  <si>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</si>
  <si>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</si>
  <si>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</si>
  <si>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</si>
  <si>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</si>
  <si>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</si>
  <si>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</si>
  <si>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</si>
  <si>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</si>
  <si>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</si>
  <si>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</si>
  <si>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</si>
  <si>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</si>
  <si>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</si>
  <si>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</si>
  <si>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</si>
  <si>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</si>
  <si>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</si>
  <si>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</si>
  <si>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</si>
  <si>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</si>
  <si>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</si>
  <si>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</si>
  <si>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</si>
  <si>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</si>
  <si>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</si>
  <si>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</si>
  <si>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</si>
  <si>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</si>
  <si>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</si>
  <si>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</si>
  <si>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</si>
  <si>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</si>
  <si>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</si>
  <si>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</si>
  <si>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</si>
  <si>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</si>
  <si>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</si>
  <si>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</si>
  <si>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</si>
  <si>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</si>
  <si>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</si>
  <si>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</si>
  <si>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</si>
  <si>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</si>
  <si>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</si>
  <si>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</si>
  <si>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</si>
  <si>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</si>
  <si>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</si>
  <si>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</si>
  <si>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</si>
  <si>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</si>
  <si>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</si>
  <si>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</si>
  <si>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</si>
  <si>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</si>
  <si>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</si>
  <si>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</si>
  <si>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</si>
  <si>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</si>
  <si>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</si>
  <si>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</si>
  <si>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</si>
  <si>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</si>
  <si>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</si>
  <si>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</si>
  <si>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</si>
  <si>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</si>
  <si>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</si>
  <si>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</si>
  <si>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</si>
  <si>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</si>
  <si>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</si>
  <si>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</si>
  <si>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</si>
  <si>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</si>
  <si>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</si>
  <si>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</si>
  <si>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</si>
  <si>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</si>
  <si>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</si>
  <si>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</si>
  <si>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</si>
  <si>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</si>
  <si>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</si>
  <si>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</si>
  <si>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</si>
  <si>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</si>
  <si>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</si>
  <si>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</si>
  <si>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</si>
  <si>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</si>
  <si>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</si>
  <si>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</si>
  <si>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</si>
  <si>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</si>
  <si>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</si>
  <si>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</si>
  <si>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</si>
  <si>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</si>
  <si>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</si>
  <si>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</si>
  <si>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</si>
  <si>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</si>
  <si>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</si>
  <si>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</si>
  <si>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</si>
  <si>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</si>
  <si>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</si>
  <si>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</si>
  <si>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</si>
  <si>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</si>
  <si>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</si>
  <si>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</si>
  <si>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</si>
  <si>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</si>
  <si>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</si>
  <si>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</si>
  <si>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</si>
  <si>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</si>
  <si>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</si>
  <si>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</si>
  <si>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</si>
  <si>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</si>
  <si>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</si>
  <si>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</si>
  <si>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</si>
  <si>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</si>
  <si>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</si>
  <si>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</si>
  <si>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</si>
  <si>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</si>
  <si>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</si>
  <si>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</si>
  <si>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</si>
  <si>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</si>
  <si>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</si>
  <si>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</si>
  <si>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</si>
  <si>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</si>
  <si>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</si>
  <si>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</si>
  <si>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</si>
  <si>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</si>
  <si>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</si>
  <si>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</si>
  <si>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</si>
  <si>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</si>
  <si>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</si>
  <si>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</si>
  <si>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</si>
  <si>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</si>
  <si>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</si>
  <si>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</si>
  <si>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</si>
  <si>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</si>
  <si>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</si>
  <si>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</si>
  <si>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</si>
  <si>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</si>
  <si>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</si>
  <si>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</si>
  <si>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</si>
  <si>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</si>
  <si>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</si>
  <si>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</si>
  <si>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</si>
  <si>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</si>
  <si>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</si>
  <si>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</si>
  <si>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</si>
  <si>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</si>
  <si>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</si>
  <si>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</si>
  <si>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</si>
  <si>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</si>
  <si>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</si>
  <si>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</si>
  <si>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</si>
  <si>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</si>
  <si>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</si>
  <si>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</si>
  <si>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</si>
  <si>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</si>
  <si>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</si>
  <si>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</si>
  <si>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</si>
  <si>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</si>
  <si>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</si>
  <si>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</si>
  <si>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</si>
  <si>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</si>
  <si>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</si>
  <si>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</si>
  <si>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</si>
  <si>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</si>
  <si>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</si>
  <si>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</si>
  <si>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</si>
  <si>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</si>
  <si>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</si>
  <si>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</si>
  <si>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</si>
  <si>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</si>
  <si>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</si>
  <si>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</si>
  <si>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</si>
  <si>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</si>
  <si>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</si>
  <si>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</si>
  <si>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</si>
  <si>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</si>
  <si>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</si>
  <si>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</si>
  <si>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</si>
  <si>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</si>
  <si>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</si>
  <si>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</si>
  <si>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</si>
  <si>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</si>
  <si>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</si>
  <si>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</si>
  <si>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</si>
  <si>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</si>
  <si>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</si>
  <si>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</si>
  <si>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</si>
  <si>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</si>
  <si>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</si>
  <si>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</si>
  <si>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</si>
  <si>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</si>
  <si>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</si>
  <si>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</si>
  <si>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</si>
  <si>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</si>
  <si>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</si>
  <si>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</si>
  <si>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</si>
  <si>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</si>
  <si>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</si>
  <si>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</si>
  <si>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</si>
  <si>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</si>
  <si>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</si>
  <si>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</si>
  <si>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</si>
  <si>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</si>
  <si>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</si>
  <si>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</si>
  <si>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</si>
  <si>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</si>
  <si>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</si>
  <si>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</si>
  <si>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</si>
  <si>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</si>
  <si>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</si>
  <si>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</si>
  <si>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</si>
  <si>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</si>
  <si>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</si>
  <si>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</si>
  <si>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</si>
  <si>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</si>
  <si>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</si>
  <si>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</si>
  <si>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</si>
  <si>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</si>
  <si>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</si>
  <si>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</si>
  <si>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</si>
  <si>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</si>
  <si>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</si>
  <si>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</si>
  <si>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</si>
  <si>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</si>
  <si>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</si>
  <si>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</si>
  <si>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</si>
  <si>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</si>
  <si>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</si>
  <si>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</si>
  <si>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</si>
  <si>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</si>
  <si>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</si>
  <si>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</si>
  <si>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</si>
  <si>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</si>
  <si>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</si>
  <si>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</si>
  <si>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</si>
  <si>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</si>
  <si>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</si>
  <si>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</si>
  <si>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</si>
  <si>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</si>
  <si>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</si>
  <si>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</si>
  <si>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</si>
  <si>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</si>
  <si>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</si>
  <si>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</si>
  <si>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</si>
  <si>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</si>
  <si>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</si>
  <si>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</si>
  <si>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</si>
  <si>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</si>
  <si>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</si>
  <si>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</si>
  <si>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</si>
  <si>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</si>
  <si>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</si>
  <si>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</si>
  <si>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</si>
  <si>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</si>
  <si>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</si>
  <si>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</si>
  <si>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</si>
  <si>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</si>
  <si>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</si>
  <si>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</si>
  <si>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</si>
  <si>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</si>
  <si>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</si>
  <si>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</si>
  <si>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</si>
  <si>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</si>
  <si>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</si>
  <si>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</si>
  <si>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</si>
  <si>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</si>
  <si>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</si>
  <si>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</si>
  <si>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</si>
  <si>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</si>
  <si>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</si>
  <si>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</si>
  <si>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</si>
  <si>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</si>
  <si>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</si>
  <si>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</si>
  <si>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</si>
  <si>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</si>
  <si>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</si>
  <si>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</si>
  <si>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</si>
  <si>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</si>
  <si>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</si>
  <si>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</si>
  <si>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</si>
  <si>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</si>
  <si>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</si>
  <si>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</si>
  <si>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</si>
  <si>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</si>
  <si>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</si>
  <si>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</si>
  <si>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</si>
  <si>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</si>
  <si>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</si>
  <si>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</si>
  <si>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</si>
  <si>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</si>
  <si>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</si>
  <si>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</si>
  <si>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</si>
  <si>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</si>
  <si>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</si>
  <si>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</si>
  <si>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</si>
  <si>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</si>
  <si>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</si>
  <si>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</si>
  <si>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</si>
  <si>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</si>
  <si>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</si>
  <si>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</si>
  <si>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</si>
  <si>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</si>
  <si>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</si>
  <si>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</si>
  <si>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</si>
  <si>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</si>
  <si>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</si>
  <si>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</si>
  <si>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</si>
  <si>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</si>
  <si>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</si>
  <si>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</si>
  <si>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</si>
  <si>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</si>
  <si>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</si>
  <si>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</si>
  <si>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</si>
  <si>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</si>
  <si>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</si>
  <si>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</si>
  <si>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</si>
  <si>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</si>
  <si>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</si>
  <si>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</si>
  <si>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</si>
  <si>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</si>
  <si>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</si>
  <si>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</si>
  <si>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</si>
  <si>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</si>
  <si>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</si>
  <si>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</si>
  <si>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</si>
  <si>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</si>
  <si>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</si>
  <si>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</si>
  <si>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</si>
  <si>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</si>
  <si>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</si>
  <si>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</si>
  <si>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</si>
  <si>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</si>
  <si>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</si>
  <si>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</si>
  <si>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</si>
  <si>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</si>
  <si>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</si>
  <si>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</si>
  <si>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</si>
  <si>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</si>
  <si>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</si>
  <si>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</si>
  <si>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</si>
  <si>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</si>
  <si>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</si>
  <si>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</si>
  <si>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</si>
  <si>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</si>
  <si>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</si>
  <si>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</si>
  <si>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</si>
  <si>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</si>
  <si>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</si>
  <si>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</si>
  <si>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</si>
  <si>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</si>
  <si>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</si>
  <si>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</si>
  <si>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</si>
  <si>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</si>
  <si>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</si>
  <si>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</si>
  <si>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</si>
  <si>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</si>
  <si>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</si>
  <si>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</si>
  <si>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</si>
  <si>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</si>
  <si>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</si>
  <si>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</si>
  <si>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</si>
  <si>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</si>
  <si>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</si>
  <si>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</si>
  <si>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</si>
  <si>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</si>
  <si>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</si>
  <si>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</si>
  <si>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</si>
  <si>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</si>
  <si>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</si>
  <si>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</si>
  <si>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</si>
  <si>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</si>
  <si>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</si>
  <si>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</si>
  <si>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</si>
  <si>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</si>
  <si>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</si>
  <si>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</si>
  <si>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</si>
  <si>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</si>
  <si>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</si>
  <si>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</si>
  <si>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</si>
  <si>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</si>
  <si>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</si>
  <si>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</si>
  <si>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</si>
  <si>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</si>
  <si>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</si>
  <si>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</si>
  <si>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</si>
  <si>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</si>
  <si>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</si>
  <si>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</si>
  <si>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</si>
  <si>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</si>
  <si>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</si>
  <si>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</si>
  <si>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</si>
  <si>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</si>
  <si>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</si>
  <si>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</si>
  <si>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</si>
  <si>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</si>
  <si>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</si>
  <si>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</si>
  <si>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</si>
  <si>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</si>
  <si>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</si>
  <si>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</si>
  <si>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</si>
  <si>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</si>
  <si>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</si>
  <si>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</si>
  <si>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</si>
  <si>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</si>
  <si>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</si>
  <si>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</si>
  <si>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</si>
  <si>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</si>
  <si>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</si>
  <si>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</si>
  <si>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</si>
  <si>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</si>
  <si>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</si>
  <si>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</si>
  <si>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</si>
  <si>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</si>
  <si>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</si>
  <si>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</si>
  <si>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</si>
  <si>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</si>
  <si>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</si>
  <si>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</si>
  <si>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</si>
  <si>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</si>
  <si>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</si>
  <si>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</si>
  <si>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</si>
  <si>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</si>
  <si>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</si>
  <si>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</si>
  <si>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</si>
  <si>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</si>
  <si>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</si>
  <si>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</si>
  <si>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</si>
  <si>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</si>
  <si>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</si>
  <si>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</si>
  <si>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</si>
  <si>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</si>
  <si>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</si>
  <si>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</si>
  <si>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</si>
  <si>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</si>
  <si>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</si>
  <si>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</si>
  <si>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</si>
  <si>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</si>
  <si>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</si>
  <si>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</si>
  <si>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</si>
  <si>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</si>
  <si>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</si>
  <si>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</si>
  <si>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</si>
  <si>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</si>
  <si>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</si>
  <si>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</si>
  <si>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</si>
  <si>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</si>
  <si>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</si>
  <si>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</si>
  <si>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</si>
  <si>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</si>
  <si>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</si>
  <si>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</si>
  <si>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</si>
  <si>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</si>
  <si>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</si>
  <si>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</si>
  <si>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</si>
  <si>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</si>
  <si>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</si>
  <si>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</si>
  <si>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</si>
  <si>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</si>
  <si>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</si>
  <si>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</si>
  <si>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</si>
  <si>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</si>
  <si>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</si>
  <si>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</si>
  <si>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</si>
  <si>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</si>
  <si>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</si>
  <si>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</si>
  <si>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</si>
  <si>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</si>
  <si>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</si>
  <si>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</si>
  <si>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</si>
  <si>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</si>
  <si>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</si>
  <si>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</si>
  <si>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</si>
  <si>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</si>
  <si>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</si>
  <si>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</si>
  <si>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</si>
  <si>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</si>
  <si>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</si>
  <si>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</si>
  <si>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</si>
  <si>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</si>
  <si>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</si>
  <si>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</si>
  <si>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</si>
  <si>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</si>
  <si>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</si>
  <si>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</si>
  <si>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</si>
  <si>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</si>
  <si>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</si>
  <si>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</si>
  <si>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</si>
  <si>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</si>
  <si>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</si>
  <si>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</si>
  <si>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</si>
  <si>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</si>
  <si>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</si>
  <si>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</si>
  <si>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</si>
  <si>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</si>
  <si>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</si>
  <si>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</si>
  <si>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</si>
  <si>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</si>
  <si>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</si>
  <si>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</si>
  <si>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</si>
  <si>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</si>
  <si>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</si>
  <si>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</si>
  <si>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</si>
  <si>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</si>
  <si>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</si>
  <si>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</si>
  <si>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</si>
  <si>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</si>
  <si>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</si>
  <si>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</si>
  <si>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</si>
  <si>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</si>
  <si>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</si>
  <si>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</si>
  <si>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</si>
  <si>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</si>
  <si>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</si>
  <si>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</si>
  <si>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</si>
  <si>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</si>
  <si>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</si>
  <si>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</si>
  <si>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</si>
  <si>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</si>
  <si>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</si>
  <si>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</si>
  <si>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</si>
  <si>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</si>
  <si>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</si>
  <si>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</si>
  <si>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</si>
  <si>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</si>
  <si>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</si>
  <si>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</si>
  <si>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</si>
  <si>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</si>
  <si>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</si>
  <si>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</si>
  <si>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</si>
  <si>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</si>
  <si>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</si>
  <si>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</si>
  <si>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</si>
  <si>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</si>
  <si>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</si>
  <si>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</si>
  <si>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</si>
  <si>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</si>
  <si>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</si>
  <si>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</si>
  <si>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</si>
  <si>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</si>
  <si>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</si>
  <si>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</si>
  <si>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</si>
  <si>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</si>
  <si>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</si>
  <si>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</si>
  <si>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</si>
  <si>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</si>
  <si>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</si>
  <si>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</si>
  <si>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</si>
  <si>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</si>
  <si>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</si>
  <si>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</si>
  <si>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</si>
  <si>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</si>
  <si>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</si>
  <si>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</si>
  <si>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</si>
  <si>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</si>
  <si>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</si>
  <si>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</si>
  <si>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</si>
  <si>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</si>
  <si>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</si>
  <si>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</si>
  <si>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</si>
  <si>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</si>
  <si>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</si>
  <si>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</si>
  <si>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</si>
  <si>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</si>
  <si>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</si>
  <si>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</si>
  <si>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</si>
  <si>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</si>
  <si>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</si>
  <si>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</si>
  <si>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</si>
  <si>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</si>
  <si>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</si>
  <si>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</si>
  <si>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</si>
  <si>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</si>
  <si>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</si>
  <si>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</si>
  <si>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</si>
  <si>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</si>
  <si>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</si>
  <si>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</si>
  <si>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</si>
  <si>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</si>
  <si>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</si>
  <si>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</si>
  <si>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</si>
  <si>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</si>
  <si>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</si>
  <si>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</si>
  <si>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</si>
  <si>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</si>
  <si>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</si>
  <si>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</si>
  <si>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</si>
  <si>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</si>
  <si>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</si>
  <si>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</si>
  <si>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</si>
  <si>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</si>
  <si>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</si>
  <si>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</si>
  <si>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</si>
  <si>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</si>
  <si>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</si>
  <si>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</si>
  <si>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</si>
  <si>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</si>
  <si>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</si>
  <si>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</si>
  <si>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</si>
  <si>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</si>
  <si>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</si>
  <si>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</si>
  <si>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</si>
  <si>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</si>
  <si>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</si>
  <si>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</si>
  <si>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</si>
  <si>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</si>
  <si>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</si>
  <si>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</si>
  <si>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</si>
  <si>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</si>
  <si>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</si>
  <si>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</si>
  <si>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</si>
  <si>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</si>
  <si>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</si>
  <si>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</si>
  <si>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</si>
  <si>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</si>
  <si>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</si>
  <si>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</si>
  <si>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</si>
  <si>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</si>
  <si>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</si>
  <si>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</si>
  <si>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</si>
  <si>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</si>
  <si>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</si>
  <si>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</si>
  <si>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</si>
  <si>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</si>
  <si>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</si>
  <si>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</si>
  <si>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</si>
  <si>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</si>
  <si>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</si>
  <si>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</si>
  <si>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</si>
  <si>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</si>
  <si>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</si>
  <si>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</si>
  <si>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</si>
  <si>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</si>
  <si>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</si>
  <si>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</si>
  <si>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</si>
  <si>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</si>
  <si>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</si>
  <si>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</si>
  <si>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</si>
  <si>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</si>
  <si>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</si>
  <si>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</si>
  <si>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</si>
  <si>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</si>
  <si>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</si>
  <si>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</si>
  <si>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</si>
  <si>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</si>
  <si>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</si>
  <si>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</si>
  <si>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</si>
  <si>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</si>
  <si>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</si>
  <si>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</si>
  <si>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</si>
  <si>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</si>
  <si>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</si>
  <si>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</si>
  <si>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</si>
  <si>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</si>
  <si>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</si>
  <si>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</si>
  <si>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</si>
  <si>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</si>
  <si>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</si>
  <si>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</si>
  <si>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</si>
  <si>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</si>
  <si>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</si>
  <si>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</si>
  <si>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</si>
  <si>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</si>
  <si>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</si>
  <si>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</si>
  <si>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</si>
  <si>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</si>
  <si>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</si>
  <si>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</si>
  <si>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</si>
  <si>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</si>
  <si>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</si>
  <si>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</si>
  <si>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</si>
  <si>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</si>
  <si>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</si>
  <si>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</si>
  <si>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</si>
  <si>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</si>
  <si>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</si>
  <si>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</si>
  <si>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</si>
  <si>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</si>
  <si>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</si>
  <si>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</si>
  <si>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</si>
  <si>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</si>
  <si>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</si>
  <si>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</si>
  <si>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</si>
  <si>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</si>
  <si>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</si>
  <si>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</si>
  <si>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</si>
  <si>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</si>
  <si>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</si>
  <si>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</si>
  <si>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</si>
  <si>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</si>
  <si>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</si>
  <si>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</si>
  <si>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</si>
  <si>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</si>
  <si>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</si>
  <si>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</si>
  <si>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</si>
  <si>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</si>
  <si>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</si>
  <si>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</si>
  <si>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</si>
  <si>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</si>
  <si>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</si>
  <si>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</si>
  <si>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</si>
  <si>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</si>
  <si>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</si>
  <si>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</si>
  <si>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</si>
  <si>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</si>
  <si>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</si>
  <si>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</si>
  <si>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</si>
  <si>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</si>
  <si>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</si>
  <si>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</si>
  <si>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</si>
  <si>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</si>
  <si>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</si>
  <si>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</si>
  <si>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</si>
  <si>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</si>
  <si>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</si>
  <si>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</si>
  <si>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</si>
  <si>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</si>
  <si>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</si>
  <si>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</si>
  <si>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</si>
  <si>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</si>
  <si>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</si>
  <si>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</si>
  <si>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</si>
  <si>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</si>
  <si>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</si>
  <si>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</si>
  <si>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</si>
  <si>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</si>
  <si>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</si>
  <si>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</si>
  <si>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</si>
  <si>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</si>
  <si>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</si>
  <si>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</si>
  <si>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</si>
  <si>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</si>
  <si>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</si>
  <si>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</si>
  <si>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</si>
  <si>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</si>
  <si>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</si>
  <si>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</si>
  <si>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</si>
  <si>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</si>
  <si>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</si>
  <si>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</si>
  <si>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</si>
  <si>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</si>
  <si>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</si>
  <si>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</si>
  <si>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</si>
  <si>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</si>
  <si>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</si>
  <si>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</si>
  <si>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</si>
  <si>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</si>
  <si>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</si>
  <si>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</si>
  <si>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</si>
  <si>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</si>
  <si>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</si>
  <si>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</si>
  <si>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</si>
  <si>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</si>
  <si>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</si>
  <si>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</si>
  <si>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</si>
  <si>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</si>
  <si>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</si>
  <si>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</si>
  <si>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</si>
  <si>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</si>
  <si>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</si>
  <si>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</si>
  <si>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</si>
  <si>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</si>
  <si>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</si>
  <si>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</si>
  <si>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</si>
  <si>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</si>
  <si>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</si>
  <si>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</si>
  <si>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</si>
  <si>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</si>
  <si>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</si>
  <si>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</si>
  <si>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</si>
  <si>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</si>
  <si>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</si>
  <si>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</si>
  <si>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</si>
  <si>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</si>
  <si>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</si>
  <si>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</si>
  <si>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</si>
  <si>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</si>
  <si>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</si>
  <si>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</si>
  <si>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</si>
  <si>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</si>
  <si>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</si>
  <si>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</si>
  <si>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</si>
  <si>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</si>
  <si>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</si>
  <si>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</si>
  <si>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</si>
  <si>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</si>
  <si>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</si>
  <si>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</si>
  <si>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</si>
  <si>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</si>
  <si>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</si>
  <si>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</si>
  <si>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</si>
  <si>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</si>
  <si>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</si>
  <si>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</si>
  <si>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</si>
  <si>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</si>
  <si>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</si>
  <si>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</si>
  <si>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</si>
  <si>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</si>
  <si>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</si>
  <si>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</si>
  <si>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</si>
  <si>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</si>
  <si>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</si>
  <si>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</si>
  <si>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</si>
  <si>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</si>
  <si>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</si>
  <si>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</si>
  <si>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</si>
  <si>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</si>
  <si>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</si>
  <si>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</si>
  <si>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</si>
  <si>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</si>
  <si>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</si>
  <si>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</si>
  <si>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</si>
  <si>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</si>
  <si>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</si>
  <si>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</si>
  <si>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</si>
  <si>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</si>
  <si>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</si>
  <si>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</si>
  <si>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</si>
  <si>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</si>
  <si>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</si>
  <si>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</si>
  <si>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</si>
  <si>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</si>
  <si>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</si>
  <si>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</si>
  <si>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</si>
  <si>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</si>
  <si>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</si>
  <si>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</si>
  <si>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</si>
  <si>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</si>
  <si>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</si>
  <si>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</si>
  <si>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</si>
  <si>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</si>
  <si>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</si>
  <si>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</si>
  <si>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</si>
  <si>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</si>
  <si>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</si>
  <si>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</si>
  <si>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</si>
  <si>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</si>
  <si>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</si>
  <si>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</si>
  <si>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</si>
  <si>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</si>
  <si>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</si>
  <si>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</si>
  <si>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</si>
  <si>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</si>
  <si>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</si>
  <si>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</si>
  <si>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</si>
  <si>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</si>
  <si>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</si>
  <si>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</si>
  <si>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</si>
  <si>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</si>
  <si>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</si>
  <si>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</si>
  <si>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</si>
  <si>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</si>
  <si>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</si>
  <si>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</si>
  <si>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</si>
  <si>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</si>
  <si>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</si>
  <si>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</si>
  <si>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</si>
  <si>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</si>
  <si>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</si>
  <si>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</si>
  <si>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</si>
  <si>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</si>
  <si>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</si>
  <si>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</si>
  <si>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</si>
  <si>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</si>
  <si>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</si>
  <si>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</si>
  <si>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</si>
  <si>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</si>
  <si>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</si>
  <si>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</si>
  <si>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</si>
  <si>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</si>
  <si>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</si>
  <si>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</si>
  <si>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</si>
  <si>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</si>
  <si>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</si>
  <si>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</si>
  <si>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</si>
  <si>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</si>
  <si>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</si>
  <si>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</si>
  <si>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</si>
  <si>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</si>
  <si>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</si>
  <si>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</si>
  <si>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</si>
  <si>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</si>
  <si>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</si>
  <si>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</si>
  <si>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</si>
  <si>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</si>
  <si>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</si>
  <si>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</si>
  <si>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</si>
  <si>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</si>
  <si>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</si>
  <si>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</si>
  <si>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</si>
  <si>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</si>
  <si>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</si>
  <si>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</si>
  <si>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</si>
  <si>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</si>
  <si>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</si>
  <si>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</si>
  <si>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</si>
  <si>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</si>
  <si>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</si>
  <si>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</si>
  <si>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</si>
  <si>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</si>
  <si>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</si>
  <si>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</si>
  <si>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</si>
  <si>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</si>
  <si>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</si>
  <si>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</si>
  <si>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</si>
  <si>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</si>
  <si>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</si>
  <si>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</si>
  <si>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</si>
  <si>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</si>
  <si>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</si>
  <si>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</si>
  <si>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</si>
  <si>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</si>
  <si>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</si>
  <si>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</si>
  <si>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</si>
  <si>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</si>
  <si>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</si>
  <si>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</si>
  <si>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</si>
  <si>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</si>
  <si>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</si>
  <si>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</si>
  <si>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</si>
  <si>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</si>
  <si>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</si>
  <si>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</si>
  <si>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</si>
  <si>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</si>
  <si>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</si>
  <si>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</si>
  <si>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</si>
  <si>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</si>
  <si>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</si>
  <si>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</si>
  <si>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</si>
  <si>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</si>
  <si>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</si>
  <si>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</si>
  <si>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</si>
  <si>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</si>
  <si>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</si>
  <si>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</si>
  <si>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</si>
  <si>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</si>
  <si>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</si>
  <si>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</si>
  <si>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</si>
  <si>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</si>
  <si>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</si>
  <si>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</si>
  <si>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</si>
  <si>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</si>
  <si>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</si>
  <si>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</si>
  <si>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</si>
  <si>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</si>
  <si>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</si>
  <si>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</si>
  <si>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</si>
  <si>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</si>
  <si>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</si>
  <si>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</si>
  <si>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</si>
  <si>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</si>
  <si>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</si>
  <si>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</si>
  <si>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</si>
  <si>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</si>
  <si>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</si>
  <si>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</si>
  <si>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</si>
  <si>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</si>
  <si>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</si>
  <si>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</si>
  <si>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</si>
  <si>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</si>
  <si>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</si>
  <si>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</si>
  <si>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</si>
  <si>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</si>
  <si>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</si>
  <si>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</si>
  <si>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</si>
  <si>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</si>
  <si>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</si>
  <si>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</si>
  <si>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</si>
  <si>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</si>
  <si>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</si>
  <si>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</si>
  <si>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</si>
  <si>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</si>
  <si>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</si>
  <si>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</si>
  <si>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</si>
  <si>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</si>
  <si>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</si>
  <si>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</si>
  <si>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</si>
  <si>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</si>
  <si>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</si>
  <si>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</si>
  <si>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</si>
  <si>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</si>
  <si>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</si>
  <si>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</si>
  <si>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</si>
  <si>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</si>
  <si>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</si>
  <si>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</si>
  <si>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</si>
  <si>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</si>
  <si>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</si>
  <si>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</si>
  <si>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</si>
  <si>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</si>
  <si>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</si>
  <si>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</si>
  <si>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</si>
  <si>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</si>
  <si>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</si>
  <si>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</si>
  <si>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</si>
  <si>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</si>
  <si>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</si>
  <si>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</si>
  <si>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</si>
  <si>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</si>
  <si>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</si>
  <si>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</si>
  <si>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</si>
  <si>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</si>
  <si>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</si>
  <si>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</si>
  <si>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</si>
  <si>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</si>
  <si>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</si>
  <si>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</si>
  <si>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</si>
  <si>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</si>
  <si>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</si>
  <si>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</si>
  <si>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</si>
  <si>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</si>
  <si>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</si>
  <si>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</si>
  <si>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</si>
  <si>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</si>
  <si>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</si>
  <si>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</si>
  <si>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</si>
  <si>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</si>
  <si>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</si>
  <si>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</si>
  <si>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</si>
  <si>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</si>
  <si>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</si>
  <si>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</si>
  <si>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</si>
  <si>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</si>
  <si>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</si>
  <si>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</si>
  <si>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</si>
  <si>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</si>
  <si>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</si>
  <si>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</si>
  <si>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</si>
  <si>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</si>
  <si>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</si>
  <si>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</si>
  <si>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</si>
  <si>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</si>
  <si>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</si>
  <si>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</si>
  <si>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</si>
  <si>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</si>
  <si>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</si>
  <si>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</si>
  <si>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</si>
  <si>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</si>
  <si>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</si>
  <si>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</si>
  <si>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</si>
  <si>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</si>
  <si>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</si>
  <si>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</si>
  <si>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</si>
  <si>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</si>
  <si>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</si>
  <si>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</si>
  <si>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</si>
  <si>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</si>
  <si>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</si>
  <si>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</si>
  <si>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</si>
  <si>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</si>
  <si>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</si>
  <si>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</si>
  <si>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</si>
  <si>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</si>
  <si>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</si>
  <si>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</si>
  <si>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</si>
  <si>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</si>
  <si>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</si>
  <si>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</si>
  <si>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</si>
  <si>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</si>
  <si>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</si>
  <si>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</si>
  <si>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</si>
  <si>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</si>
  <si>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</si>
  <si>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</si>
  <si>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</si>
  <si>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</si>
  <si>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</si>
  <si>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</si>
  <si>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</si>
  <si>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</si>
  <si>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</si>
  <si>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</si>
  <si>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</si>
  <si>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</si>
  <si>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</si>
  <si>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</si>
  <si>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</si>
  <si>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</si>
  <si>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</si>
  <si>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</si>
  <si>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</si>
  <si>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</si>
  <si>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</si>
  <si>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</si>
  <si>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</si>
  <si>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</si>
  <si>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</si>
  <si>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</si>
  <si>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</si>
  <si>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</si>
  <si>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</si>
  <si>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</si>
  <si>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</si>
  <si>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</si>
  <si>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</si>
  <si>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</si>
  <si>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</si>
  <si>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</si>
  <si>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</si>
  <si>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</si>
  <si>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</si>
  <si>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</si>
  <si>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</si>
  <si>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</si>
  <si>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</si>
  <si>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</si>
  <si>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</si>
  <si>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</si>
  <si>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</si>
  <si>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</si>
  <si>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</si>
  <si>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</si>
  <si>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</si>
  <si>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</si>
  <si>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</si>
  <si>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</si>
  <si>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</si>
  <si>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</si>
  <si>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</si>
  <si>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</si>
  <si>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</si>
  <si>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</si>
  <si>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</si>
  <si>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</si>
  <si>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</si>
  <si>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</si>
  <si>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</si>
  <si>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</si>
  <si>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</si>
  <si>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</si>
  <si>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</si>
  <si>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</si>
  <si>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</si>
  <si>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</si>
  <si>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</si>
  <si>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</si>
  <si>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</si>
  <si>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</si>
  <si>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</si>
  <si>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</si>
  <si>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</si>
  <si>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</si>
  <si>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</si>
  <si>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</si>
  <si>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</si>
  <si>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</si>
  <si>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</si>
  <si>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</si>
  <si>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</si>
  <si>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</si>
  <si>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</si>
  <si>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</si>
  <si>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</si>
  <si>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</si>
  <si>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</si>
  <si>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</si>
  <si>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</si>
  <si>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</si>
  <si>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</si>
  <si>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</si>
  <si>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</si>
  <si>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</si>
  <si>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</si>
  <si>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</si>
  <si>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</si>
  <si>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</si>
  <si>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</si>
  <si>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</si>
  <si>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</si>
  <si>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</si>
  <si>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</si>
  <si>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</si>
  <si>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</si>
  <si>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</si>
  <si>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</si>
  <si>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</si>
  <si>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</si>
  <si>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</si>
  <si>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</si>
  <si>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</si>
  <si>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</si>
  <si>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</si>
  <si>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</si>
  <si>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</si>
  <si>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</si>
  <si>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</si>
  <si>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</si>
  <si>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</si>
  <si>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</si>
  <si>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</si>
  <si>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</si>
  <si>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</si>
  <si>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</si>
  <si>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</si>
  <si>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</si>
  <si>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</si>
  <si>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</si>
  <si>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</si>
  <si>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</si>
  <si>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</si>
  <si>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</si>
  <si>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</si>
  <si>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</si>
  <si>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</si>
  <si>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</si>
  <si>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</si>
  <si>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</si>
  <si>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</si>
  <si>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</si>
  <si>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</si>
  <si>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</si>
  <si>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</si>
  <si>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</si>
  <si>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</si>
  <si>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</si>
  <si>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</si>
  <si>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</si>
  <si>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</si>
  <si>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</si>
  <si>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</si>
  <si>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</si>
  <si>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</si>
  <si>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</si>
  <si>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</si>
  <si>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</si>
  <si>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</si>
  <si>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</si>
  <si>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</si>
  <si>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</si>
  <si>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</si>
  <si>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</si>
  <si>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</si>
  <si>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</si>
  <si>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</si>
  <si>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</si>
  <si>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</si>
  <si>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</si>
  <si>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</si>
  <si>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</si>
  <si>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</si>
  <si>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</si>
  <si>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</si>
  <si>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</si>
  <si>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</si>
  <si>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</si>
  <si>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</si>
  <si>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</si>
  <si>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</si>
  <si>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</si>
  <si>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</si>
  <si>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</si>
  <si>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</si>
  <si>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</si>
  <si>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</si>
  <si>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</si>
  <si>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</si>
  <si>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</si>
  <si>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</si>
  <si>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</si>
  <si>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</si>
  <si>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</si>
  <si>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</si>
  <si>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</si>
  <si>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</si>
  <si>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</si>
  <si>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</si>
  <si>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</si>
  <si>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</si>
  <si>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</si>
  <si>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</si>
  <si>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</si>
  <si>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</si>
  <si>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</si>
  <si>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</si>
  <si>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</si>
  <si>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</si>
  <si>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</si>
  <si>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</si>
  <si>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</si>
  <si>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</si>
  <si>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</si>
  <si>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</si>
  <si>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</si>
  <si>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</si>
  <si>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</si>
  <si>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</si>
  <si>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</si>
  <si>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</si>
  <si>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</si>
  <si>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</si>
  <si>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</si>
  <si>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</si>
  <si>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</si>
  <si>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</si>
  <si>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</si>
  <si>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</si>
  <si>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</si>
  <si>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</si>
  <si>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</si>
  <si>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</si>
  <si>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</si>
  <si>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</si>
  <si>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</si>
  <si>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</si>
  <si>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</si>
  <si>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</si>
  <si>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</si>
  <si>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</si>
  <si>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</si>
  <si>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</si>
  <si>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</si>
  <si>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</si>
  <si>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</si>
  <si>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</si>
  <si>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</si>
  <si>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</si>
  <si>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</si>
  <si>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</si>
  <si>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</si>
  <si>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</si>
  <si>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</si>
  <si>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</si>
  <si>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</si>
  <si>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</si>
  <si>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</si>
  <si>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</si>
  <si>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</si>
  <si>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</si>
  <si>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</si>
  <si>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</si>
  <si>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</si>
  <si>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</si>
  <si>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</si>
  <si>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</si>
  <si>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</si>
  <si>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</si>
  <si>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</si>
  <si>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</si>
  <si>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</si>
  <si>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</si>
  <si>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</si>
  <si>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</si>
  <si>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</si>
  <si>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</si>
  <si>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</si>
  <si>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</si>
  <si>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</si>
  <si>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</si>
  <si>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</si>
  <si>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</si>
  <si>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</si>
  <si>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</si>
  <si>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</si>
  <si>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</si>
  <si>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</si>
  <si>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</si>
  <si>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</si>
  <si>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</si>
  <si>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</si>
  <si>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</si>
  <si>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</si>
  <si>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</si>
  <si>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</si>
  <si>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</si>
  <si>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</si>
  <si>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</si>
  <si>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</si>
  <si>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</si>
  <si>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</si>
  <si>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</si>
  <si>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</si>
  <si>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</si>
  <si>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</si>
  <si>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</si>
  <si>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</si>
  <si>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</si>
  <si>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</si>
  <si>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</si>
  <si>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</si>
  <si>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</si>
  <si>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</si>
  <si>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</si>
  <si>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</si>
  <si>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</si>
  <si>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</si>
  <si>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</si>
  <si>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</si>
  <si>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</si>
  <si>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</si>
  <si>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</si>
  <si>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</si>
  <si>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</si>
  <si>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</si>
  <si>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</si>
  <si>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</si>
  <si>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</si>
  <si>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</si>
  <si>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</si>
  <si>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</si>
  <si>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</si>
  <si>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</si>
  <si>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</si>
  <si>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</si>
  <si>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</si>
  <si>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</si>
  <si>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</si>
  <si>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</si>
  <si>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</si>
  <si>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</si>
  <si>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</si>
  <si>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</si>
  <si>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</si>
  <si>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</si>
  <si>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</si>
  <si>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</si>
  <si>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</si>
  <si>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</si>
  <si>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</si>
  <si>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</si>
  <si>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</si>
  <si>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</si>
  <si>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</si>
  <si>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</si>
  <si>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</si>
  <si>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</si>
  <si>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</si>
  <si>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</si>
  <si>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</si>
  <si>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</si>
  <si>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</si>
  <si>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</si>
  <si>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</si>
  <si>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</si>
  <si>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</si>
  <si>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</si>
  <si>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</si>
  <si>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</si>
  <si>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</si>
  <si>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</si>
  <si>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</si>
  <si>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</si>
  <si>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</si>
  <si>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</si>
  <si>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</si>
  <si>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</si>
  <si>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</si>
  <si>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</si>
  <si>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</si>
  <si>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</si>
  <si>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</si>
  <si>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</si>
  <si>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</si>
  <si>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</si>
  <si>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</si>
  <si>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</si>
  <si>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</si>
  <si>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</si>
  <si>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</si>
  <si>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</si>
  <si>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</si>
  <si>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</si>
  <si>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</si>
  <si>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</si>
  <si>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</si>
  <si>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</si>
  <si>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</si>
  <si>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</si>
  <si>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</si>
  <si>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</si>
  <si>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</si>
  <si>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</si>
  <si>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</si>
  <si>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</si>
  <si>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</si>
  <si>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</si>
  <si>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</si>
  <si>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</si>
  <si>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</si>
  <si>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</si>
  <si>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</si>
  <si>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</si>
  <si>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</si>
  <si>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</si>
  <si>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</si>
  <si>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</si>
  <si>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</si>
  <si>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</si>
  <si>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</si>
  <si>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</si>
  <si>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</si>
  <si>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</si>
  <si>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</si>
  <si>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</si>
  <si>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</si>
  <si>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</si>
  <si>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</si>
  <si>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</si>
  <si>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</si>
  <si>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</si>
  <si>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</si>
  <si>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</si>
  <si>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</si>
  <si>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</si>
  <si>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</si>
  <si>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</si>
  <si>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</si>
  <si>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</si>
  <si>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</si>
  <si>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</si>
  <si>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</si>
  <si>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</si>
  <si>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</si>
  <si>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</si>
  <si>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</si>
  <si>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</si>
  <si>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</si>
  <si>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</si>
  <si>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</si>
  <si>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</si>
  <si>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</si>
  <si>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</si>
  <si>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</si>
  <si>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</si>
  <si>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</si>
  <si>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</si>
  <si>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</si>
  <si>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</si>
  <si>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</si>
  <si>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</si>
  <si>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</si>
  <si>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</si>
  <si>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</si>
  <si>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</si>
  <si>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</si>
  <si>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</si>
  <si>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</si>
  <si>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</si>
  <si>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</si>
  <si>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</si>
  <si>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</si>
  <si>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</si>
  <si>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</si>
  <si>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</si>
  <si>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</si>
  <si>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</si>
  <si>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</si>
  <si>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</si>
  <si>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</si>
  <si>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</si>
  <si>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</si>
  <si>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</si>
  <si>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</si>
  <si>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</si>
  <si>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</si>
  <si>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</si>
  <si>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</si>
  <si>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</si>
  <si>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</si>
  <si>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</si>
  <si>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</si>
  <si>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</si>
  <si>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</si>
  <si>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</si>
  <si>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</si>
  <si>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</si>
  <si>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</si>
  <si>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</si>
  <si>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</si>
  <si>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</si>
  <si>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</si>
  <si>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</si>
  <si>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</si>
  <si>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</si>
  <si>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</si>
  <si>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</si>
  <si>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</si>
  <si>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</si>
  <si>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</si>
  <si>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</si>
  <si>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</si>
  <si>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</si>
  <si>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</si>
  <si>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</si>
  <si>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</si>
  <si>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</si>
  <si>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</si>
  <si>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</si>
  <si>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</si>
  <si>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</si>
  <si>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</si>
  <si>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</si>
  <si>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</si>
  <si>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</si>
  <si>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</si>
  <si>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</si>
  <si>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</si>
  <si>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</si>
  <si>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</si>
  <si>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</si>
  <si>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</si>
  <si>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</si>
  <si>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</si>
  <si>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</si>
  <si>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</si>
  <si>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</si>
  <si>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</si>
  <si>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</si>
  <si>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</si>
  <si>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</si>
  <si>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</si>
  <si>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</si>
  <si>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</si>
  <si>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</si>
  <si>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</si>
  <si>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</si>
  <si>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</si>
  <si>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</si>
  <si>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</si>
  <si>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</si>
  <si>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</si>
  <si>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</si>
  <si>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</si>
  <si>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</si>
  <si>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</si>
  <si>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</si>
  <si>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</si>
  <si>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</si>
  <si>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</si>
  <si>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</si>
  <si>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</si>
  <si>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</si>
  <si>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</si>
  <si>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</si>
  <si>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</si>
  <si>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</si>
  <si>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</si>
  <si>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</si>
  <si>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</si>
  <si>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</si>
  <si>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</si>
  <si>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</si>
  <si>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</si>
  <si>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</si>
  <si>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</si>
  <si>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</si>
  <si>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</si>
  <si>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</si>
  <si>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</si>
  <si>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</si>
  <si>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</si>
  <si>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</si>
  <si>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</si>
  <si>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</si>
  <si>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</si>
  <si>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</si>
  <si>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</si>
  <si>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</si>
  <si>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</si>
  <si>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</si>
  <si>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</si>
  <si>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</si>
  <si>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</si>
  <si>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</si>
  <si>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</si>
  <si>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</si>
  <si>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</si>
  <si>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</si>
  <si>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</si>
  <si>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</si>
  <si>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</si>
  <si>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</si>
  <si>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</si>
  <si>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</si>
  <si>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</si>
  <si>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</si>
  <si>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</si>
  <si>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</si>
  <si>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</si>
  <si>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</si>
  <si>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</si>
  <si>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</si>
  <si>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</si>
  <si>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</si>
  <si>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</si>
  <si>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</si>
  <si>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</si>
  <si>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</si>
  <si>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</si>
  <si>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</si>
  <si>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</si>
  <si>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</si>
  <si>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</si>
  <si>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</si>
  <si>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</si>
  <si>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</si>
  <si>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</si>
  <si>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</si>
  <si>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</si>
  <si>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</si>
  <si>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</si>
  <si>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</si>
  <si>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</si>
  <si>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</si>
  <si>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</si>
  <si>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</si>
  <si>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</si>
  <si>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</si>
  <si>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</si>
  <si>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</si>
  <si>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</si>
  <si>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</si>
  <si>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</si>
  <si>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</si>
  <si>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</si>
  <si>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</si>
  <si>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</si>
  <si>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</si>
  <si>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</si>
  <si>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</si>
  <si>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</si>
  <si>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</si>
  <si>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</si>
  <si>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</si>
  <si>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</si>
  <si>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</si>
  <si>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</si>
  <si>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</si>
  <si>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</si>
  <si>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</si>
  <si>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</si>
  <si>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</si>
  <si>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</si>
  <si>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</si>
  <si>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</si>
  <si>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</si>
  <si>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</si>
  <si>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</si>
  <si>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</si>
  <si>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</si>
  <si>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</si>
  <si>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</si>
  <si>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</si>
  <si>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</si>
  <si>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</si>
  <si>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</si>
  <si>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</si>
  <si>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</si>
  <si>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</si>
  <si>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</si>
  <si>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</si>
  <si>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</si>
  <si>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</si>
  <si>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</si>
  <si>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</si>
  <si>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</si>
  <si>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</si>
  <si>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</si>
  <si>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</si>
  <si>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</si>
  <si>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</si>
  <si>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</si>
  <si>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</si>
  <si>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</si>
  <si>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</si>
  <si>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</si>
  <si>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</si>
  <si>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</si>
  <si>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</si>
  <si>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</si>
  <si>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</si>
  <si>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</si>
  <si>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</si>
  <si>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</si>
  <si>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</si>
  <si>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</si>
  <si>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</si>
  <si>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</si>
  <si>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</si>
  <si>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</si>
  <si>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</si>
  <si>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</si>
  <si>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</si>
  <si>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</si>
  <si>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</si>
  <si>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</si>
  <si>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</si>
  <si>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</si>
  <si>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</si>
  <si>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</si>
  <si>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</si>
  <si>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</si>
  <si>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</si>
  <si>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</si>
  <si>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</si>
  <si>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</si>
  <si>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</si>
  <si>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</si>
  <si>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</si>
  <si>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</si>
  <si>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</si>
  <si>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</si>
  <si>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</si>
  <si>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</si>
  <si>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</si>
  <si>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</si>
  <si>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</si>
  <si>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</si>
  <si>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</si>
  <si>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</si>
  <si>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</si>
  <si>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</si>
  <si>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</si>
  <si>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</si>
  <si>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</si>
  <si>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</si>
  <si>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</si>
  <si>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</si>
  <si>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</si>
  <si>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</si>
  <si>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</si>
  <si>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</si>
  <si>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</si>
  <si>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</si>
  <si>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</si>
  <si>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</si>
  <si>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</si>
  <si>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</si>
  <si>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</si>
  <si>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</si>
  <si>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</si>
  <si>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</si>
  <si>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</si>
  <si>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</si>
  <si>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</si>
  <si>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</si>
  <si>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</si>
  <si>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</si>
  <si>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</si>
  <si>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</si>
  <si>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</si>
  <si>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</si>
  <si>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</si>
  <si>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</si>
  <si>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</si>
  <si>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</si>
  <si>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</si>
  <si>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</si>
  <si>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</si>
  <si>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</si>
  <si>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</si>
  <si>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</si>
  <si>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</si>
  <si>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</si>
  <si>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</si>
  <si>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</si>
  <si>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</si>
  <si>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</si>
  <si>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</si>
  <si>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</si>
  <si>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</si>
  <si>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</si>
  <si>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</si>
  <si>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</si>
  <si>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</si>
  <si>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</si>
  <si>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</si>
  <si>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</si>
  <si>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</si>
  <si>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</si>
  <si>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</si>
  <si>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</si>
  <si>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</si>
  <si>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</si>
  <si>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</si>
  <si>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</si>
  <si>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</si>
  <si>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</si>
  <si>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</si>
  <si>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</si>
  <si>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</si>
  <si>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</si>
  <si>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</si>
  <si>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</si>
  <si>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</si>
  <si>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</si>
  <si>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</si>
  <si>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</si>
  <si>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</si>
  <si>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</si>
  <si>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</si>
  <si>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</si>
  <si>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</si>
  <si>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</si>
  <si>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</si>
  <si>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</si>
  <si>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</si>
  <si>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</si>
  <si>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</si>
  <si>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</si>
  <si>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</si>
  <si>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</si>
  <si>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</si>
  <si>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</si>
  <si>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</si>
  <si>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</si>
  <si>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</si>
  <si>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</si>
  <si>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</si>
  <si>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</si>
  <si>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</si>
  <si>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</si>
  <si>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</si>
  <si>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</si>
  <si>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</si>
  <si>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</si>
  <si>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</si>
  <si>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</si>
  <si>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</si>
  <si>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</si>
  <si>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</si>
  <si>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</si>
  <si>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</si>
  <si>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</si>
  <si>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</si>
  <si>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</si>
  <si>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</si>
  <si>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</si>
  <si>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</si>
  <si>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</si>
  <si>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</si>
  <si>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</si>
  <si>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</si>
  <si>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</si>
  <si>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</si>
  <si>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</si>
  <si>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</si>
  <si>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</si>
  <si>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</si>
  <si>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</si>
  <si>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</si>
  <si>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</si>
  <si>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</si>
  <si>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</si>
  <si>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</si>
  <si>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</si>
  <si>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</si>
  <si>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</si>
  <si>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</si>
  <si>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</si>
  <si>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</si>
  <si>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</si>
  <si>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</si>
  <si>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</si>
  <si>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</si>
  <si>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</si>
  <si>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</si>
  <si>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</si>
  <si>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</si>
  <si>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</si>
  <si>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</si>
  <si>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</si>
  <si>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</si>
  <si>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</si>
  <si>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</si>
  <si>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</si>
  <si>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</si>
  <si>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</si>
  <si>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</si>
  <si>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</si>
  <si>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</si>
  <si>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</si>
  <si>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</si>
  <si>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</si>
  <si>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</si>
  <si>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</si>
  <si>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</si>
  <si>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</si>
  <si>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</si>
  <si>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</si>
  <si>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</si>
  <si>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</si>
  <si>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</si>
  <si>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</si>
  <si>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</si>
  <si>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</si>
  <si>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</si>
  <si>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</si>
  <si>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</si>
  <si>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</si>
  <si>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</si>
  <si>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</si>
  <si>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</si>
  <si>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</si>
  <si>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</si>
  <si>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</si>
  <si>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</si>
  <si>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</si>
  <si>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</si>
  <si>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</si>
  <si>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</si>
  <si>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</si>
  <si>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</si>
  <si>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</si>
  <si>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</si>
  <si>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</si>
  <si>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</si>
  <si>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</si>
  <si>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</si>
  <si>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</si>
  <si>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</si>
  <si>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</si>
  <si>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</si>
  <si>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</si>
  <si>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</si>
  <si>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</si>
  <si>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</si>
  <si>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</si>
  <si>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</si>
  <si>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</si>
  <si>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</si>
  <si>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</si>
  <si>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</si>
  <si>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</si>
  <si>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</si>
  <si>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</si>
  <si>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</si>
  <si>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</si>
  <si>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</si>
  <si>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</si>
  <si>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</si>
  <si>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</si>
  <si>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</si>
  <si>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</si>
  <si>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</si>
  <si>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</si>
  <si>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</si>
  <si>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</si>
  <si>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</si>
  <si>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</si>
  <si>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</si>
  <si>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</si>
  <si>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</si>
  <si>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</si>
  <si>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</si>
  <si>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</si>
  <si>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</si>
  <si>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</si>
  <si>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</si>
  <si>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</si>
  <si>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</si>
  <si>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</si>
  <si>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</si>
  <si>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</si>
  <si>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</si>
  <si>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</si>
  <si>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</si>
  <si>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</si>
  <si>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</si>
  <si>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</si>
  <si>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</si>
  <si>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</si>
  <si>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</si>
  <si>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</si>
  <si>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</si>
  <si>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</si>
  <si>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</si>
  <si>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</si>
  <si>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</si>
  <si>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</si>
  <si>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</si>
  <si>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</si>
  <si>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</si>
  <si>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</si>
  <si>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</si>
  <si>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</si>
  <si>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</si>
  <si>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</si>
  <si>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</si>
  <si>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</si>
  <si>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</si>
  <si>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</si>
  <si>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</si>
  <si>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</si>
  <si>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</si>
  <si>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</si>
  <si>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</si>
  <si>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</si>
  <si>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</si>
  <si>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</si>
  <si>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</si>
  <si>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</si>
  <si>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</si>
  <si>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</si>
  <si>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</si>
  <si>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</si>
  <si>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</si>
  <si>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</si>
  <si>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</si>
  <si>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</si>
  <si>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</si>
  <si>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</si>
  <si>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</si>
  <si>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</si>
  <si>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</si>
  <si>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</si>
  <si>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</si>
  <si>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</si>
  <si>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</si>
  <si>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</si>
  <si>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</si>
  <si>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</si>
  <si>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</si>
  <si>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</si>
  <si>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</si>
  <si>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</si>
  <si>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</si>
  <si>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</si>
  <si>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</si>
  <si>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</si>
  <si>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</si>
  <si>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</si>
  <si>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</si>
  <si>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</si>
  <si>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</si>
  <si>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</si>
  <si>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</si>
  <si>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</si>
  <si>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</si>
  <si>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</si>
  <si>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</si>
  <si>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</si>
  <si>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</si>
  <si>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</si>
  <si>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</si>
  <si>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</si>
  <si>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</si>
  <si>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</si>
  <si>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</si>
  <si>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</si>
  <si>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</si>
  <si>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</si>
  <si>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</si>
  <si>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</si>
  <si>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</si>
  <si>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</si>
  <si>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</si>
  <si>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</si>
  <si>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</si>
  <si>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</si>
  <si>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</si>
  <si>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</si>
  <si>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</si>
  <si>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</si>
  <si>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</si>
  <si>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</si>
  <si>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</si>
  <si>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</si>
  <si>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</si>
  <si>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</si>
  <si>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</si>
  <si>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</si>
  <si>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</si>
  <si>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</si>
  <si>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</si>
  <si>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</si>
  <si>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</si>
  <si>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</si>
  <si>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</si>
  <si>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</si>
  <si>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</si>
  <si>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</si>
  <si>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</si>
  <si>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</si>
  <si>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</si>
  <si>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</si>
  <si>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</si>
  <si>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</si>
  <si>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</si>
  <si>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</si>
  <si>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</si>
  <si>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</si>
  <si>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</si>
  <si>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</si>
  <si>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</si>
  <si>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</si>
  <si>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</si>
  <si>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</si>
  <si>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</si>
  <si>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</si>
  <si>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</si>
  <si>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</si>
  <si>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</si>
  <si>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</si>
  <si>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</si>
  <si>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</si>
  <si>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</si>
  <si>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</si>
  <si>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</si>
  <si>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</si>
  <si>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</si>
  <si>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</si>
  <si>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</si>
  <si>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</si>
  <si>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</si>
  <si>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</si>
  <si>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</si>
  <si>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</si>
  <si>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</si>
  <si>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</si>
  <si>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</si>
  <si>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</si>
  <si>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</si>
  <si>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</si>
  <si>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</si>
  <si>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</si>
  <si>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</si>
  <si>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</si>
  <si>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</si>
  <si>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</si>
  <si>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</si>
  <si>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</si>
  <si>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</si>
  <si>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</si>
  <si>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</si>
  <si>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</si>
  <si>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</si>
  <si>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</si>
  <si>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</si>
  <si>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</si>
  <si>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</si>
  <si>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</si>
  <si>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</si>
  <si>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</si>
  <si>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</si>
  <si>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</si>
  <si>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</si>
  <si>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</si>
  <si>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</si>
  <si>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</si>
  <si>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</si>
  <si>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</si>
  <si>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</si>
  <si>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</si>
  <si>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</si>
  <si>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</si>
  <si>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</si>
  <si>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</si>
  <si>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</si>
  <si>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</si>
  <si>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</si>
  <si>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</si>
  <si>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</si>
  <si>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</si>
  <si>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</si>
  <si>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</si>
  <si>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</si>
  <si>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</si>
  <si>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</si>
  <si>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</si>
  <si>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</si>
  <si>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</si>
  <si>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</si>
  <si>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</si>
  <si>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</si>
  <si>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</si>
  <si>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</si>
  <si>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</si>
  <si>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</si>
  <si>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</si>
  <si>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</si>
  <si>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</si>
  <si>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</si>
  <si>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</si>
  <si>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</si>
  <si>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</si>
  <si>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</si>
  <si>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</si>
  <si>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</si>
  <si>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</si>
  <si>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</si>
  <si>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</si>
  <si>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</si>
  <si>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</si>
  <si>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</si>
  <si>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</si>
  <si>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</si>
  <si>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</si>
  <si>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</si>
  <si>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</si>
  <si>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</si>
  <si>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</si>
  <si>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</si>
  <si>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</si>
  <si>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</si>
  <si>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</si>
  <si>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</si>
  <si>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</si>
  <si>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</si>
  <si>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</si>
  <si>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</si>
  <si>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</si>
  <si>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</si>
  <si>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</si>
  <si>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</si>
  <si>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</si>
  <si>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</si>
  <si>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</si>
  <si>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</si>
  <si>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</si>
  <si>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</si>
  <si>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</si>
  <si>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</si>
  <si>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</si>
  <si>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</si>
  <si>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</si>
  <si>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</si>
  <si>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</si>
  <si>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</si>
  <si>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</si>
  <si>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</si>
  <si>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</si>
  <si>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</si>
  <si>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</si>
  <si>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</si>
  <si>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</si>
  <si>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</si>
  <si>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</si>
  <si>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</si>
  <si>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</si>
  <si>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</si>
  <si>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</si>
  <si>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</si>
  <si>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</si>
  <si>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</si>
  <si>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</si>
  <si>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</si>
  <si>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</si>
  <si>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</si>
  <si>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</si>
  <si>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</si>
  <si>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</si>
  <si>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</si>
  <si>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</si>
  <si>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</si>
  <si>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</si>
  <si>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</si>
  <si>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</si>
  <si>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</si>
  <si>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</si>
  <si>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</si>
  <si>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</si>
  <si>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</si>
  <si>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</si>
  <si>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</si>
  <si>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</si>
  <si>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</si>
  <si>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</si>
  <si>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</si>
  <si>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</si>
  <si>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</si>
  <si>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</si>
  <si>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</si>
  <si>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</si>
  <si>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</si>
  <si>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</si>
  <si>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</si>
  <si>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</si>
  <si>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</si>
  <si>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</si>
  <si>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</si>
  <si>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</si>
  <si>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</si>
  <si>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</si>
  <si>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</si>
  <si>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</si>
  <si>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</si>
  <si>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</si>
  <si>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</si>
  <si>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</si>
  <si>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</si>
  <si>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</si>
  <si>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</si>
  <si>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</si>
  <si>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</si>
  <si>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</si>
  <si>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</si>
  <si>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</si>
  <si>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</si>
  <si>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</si>
  <si>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</si>
  <si>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</si>
  <si>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</si>
  <si>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</si>
  <si>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</si>
  <si>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</si>
  <si>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</si>
  <si>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</si>
  <si>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</si>
  <si>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</si>
  <si>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</si>
  <si>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</si>
  <si>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</si>
  <si>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</si>
  <si>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</si>
  <si>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</si>
  <si>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</si>
  <si>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</si>
  <si>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</si>
  <si>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</si>
  <si>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</si>
  <si>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</si>
  <si>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</si>
  <si>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</si>
  <si>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</si>
  <si>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</si>
  <si>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</si>
  <si>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</si>
  <si>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</si>
  <si>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</si>
  <si>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</si>
  <si>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</si>
  <si>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</si>
  <si>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</si>
  <si>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</si>
  <si>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</si>
  <si>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</si>
  <si>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</si>
  <si>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</si>
  <si>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</si>
  <si>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</si>
  <si>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</si>
  <si>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</si>
  <si>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</si>
  <si>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</si>
  <si>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</si>
  <si>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</si>
  <si>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</si>
  <si>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</si>
  <si>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</si>
  <si>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</si>
  <si>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</si>
  <si>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</si>
  <si>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</si>
  <si>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</si>
  <si>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</si>
  <si>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</si>
  <si>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</si>
  <si>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</si>
  <si>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</si>
  <si>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</si>
  <si>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</si>
  <si>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</si>
  <si>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</si>
  <si>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</si>
  <si>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</si>
  <si>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</si>
  <si>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</si>
  <si>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</si>
  <si>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</si>
  <si>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</si>
  <si>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</si>
  <si>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</si>
  <si>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</si>
  <si>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</si>
  <si>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</si>
  <si>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</si>
  <si>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</si>
  <si>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</si>
  <si>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</si>
  <si>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</si>
  <si>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</si>
  <si>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</si>
  <si>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</si>
  <si>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</si>
  <si>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</si>
  <si>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</si>
  <si>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</si>
  <si>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</si>
  <si>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</si>
  <si>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</si>
  <si>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</si>
  <si>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</si>
  <si>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</si>
  <si>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</si>
  <si>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</si>
  <si>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</si>
  <si>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</si>
  <si>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</si>
  <si>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</si>
  <si>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</si>
  <si>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</si>
  <si>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</si>
  <si>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</si>
  <si>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</si>
  <si>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</si>
  <si>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</si>
  <si>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</si>
  <si>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</si>
  <si>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</si>
  <si>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</si>
  <si>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</si>
  <si>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</si>
  <si>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</si>
  <si>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</si>
  <si>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</si>
  <si>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</si>
  <si>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</si>
  <si>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</si>
  <si>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</si>
  <si>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</si>
  <si>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</si>
  <si>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</si>
  <si>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</si>
  <si>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</si>
  <si>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</si>
  <si>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</si>
  <si>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</si>
  <si>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</si>
  <si>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</si>
  <si>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</si>
  <si>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</si>
  <si>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</si>
  <si>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</si>
  <si>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</si>
  <si>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</si>
  <si>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</si>
  <si>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</si>
  <si>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</si>
  <si>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</si>
  <si>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</si>
  <si>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</si>
  <si>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</si>
  <si>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</si>
  <si>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</si>
  <si>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</si>
  <si>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</si>
  <si>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</si>
  <si>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</si>
  <si>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</si>
  <si>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</si>
  <si>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</si>
  <si>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</si>
  <si>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</si>
  <si>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</si>
  <si>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</si>
  <si>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</si>
  <si>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</si>
  <si>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</si>
  <si>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</si>
  <si>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</si>
  <si>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</si>
  <si>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</si>
  <si>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</si>
  <si>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</si>
  <si>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</si>
  <si>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</si>
  <si>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</si>
  <si>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</si>
  <si>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</si>
  <si>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</si>
  <si>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</si>
  <si>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</si>
  <si>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</si>
  <si>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</si>
  <si>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</si>
  <si>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</si>
  <si>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</si>
  <si>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</si>
  <si>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</si>
  <si>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</si>
  <si>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</si>
  <si>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</si>
  <si>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</si>
  <si>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</si>
  <si>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</si>
  <si>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</si>
  <si>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</si>
  <si>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</si>
  <si>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</si>
  <si>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</si>
  <si>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</si>
  <si>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</si>
  <si>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</si>
  <si>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</si>
  <si>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</si>
  <si>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</si>
  <si>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</si>
  <si>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</si>
  <si>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</si>
  <si>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</si>
  <si>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</si>
  <si>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</si>
  <si>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</si>
  <si>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</si>
  <si>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</si>
  <si>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</si>
  <si>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</si>
  <si>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</si>
  <si>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</si>
  <si>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</si>
  <si>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</si>
  <si>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</si>
  <si>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</si>
  <si>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</si>
  <si>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</si>
  <si>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</si>
  <si>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</si>
  <si>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</si>
  <si>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</si>
  <si>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</si>
  <si>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</si>
  <si>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</si>
  <si>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</si>
  <si>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</si>
  <si>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</si>
  <si>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</si>
  <si>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</si>
  <si>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</si>
  <si>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</si>
  <si>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</si>
  <si>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</si>
  <si>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</si>
  <si>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</si>
  <si>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</si>
  <si>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</si>
  <si>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</si>
  <si>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</si>
  <si>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</si>
  <si>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</si>
  <si>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</si>
  <si>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</si>
  <si>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</si>
  <si>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</si>
  <si>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</si>
  <si>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</si>
  <si>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</si>
  <si>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</si>
  <si>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</si>
  <si>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</si>
  <si>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</si>
  <si>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</si>
  <si>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</si>
  <si>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</si>
  <si>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</si>
  <si>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</si>
  <si>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</si>
  <si>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</si>
  <si>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</si>
  <si>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</si>
  <si>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</si>
  <si>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</si>
  <si>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</si>
  <si>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</si>
  <si>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</si>
  <si>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</si>
  <si>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</si>
  <si>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</si>
  <si>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</si>
  <si>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</si>
  <si>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</si>
  <si>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</si>
  <si>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</si>
  <si>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</si>
  <si>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</si>
  <si>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</si>
  <si>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</si>
  <si>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</si>
  <si>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</si>
  <si>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</si>
  <si>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</si>
  <si>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</si>
  <si>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</si>
  <si>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</si>
  <si>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</si>
  <si>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</si>
  <si>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</si>
  <si>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</si>
  <si>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</si>
  <si>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</si>
  <si>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</si>
  <si>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</si>
  <si>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</si>
  <si>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</si>
  <si>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</si>
  <si>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</si>
  <si>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</si>
  <si>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</si>
  <si>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</si>
  <si>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</si>
  <si>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</si>
  <si>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</si>
  <si>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</si>
  <si>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</si>
  <si>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</si>
  <si>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</si>
  <si>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</si>
  <si>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</si>
  <si>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</si>
  <si>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</si>
  <si>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</si>
  <si>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</si>
  <si>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</si>
  <si>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</si>
  <si>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</si>
  <si>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</si>
  <si>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</si>
  <si>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</si>
  <si>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</si>
  <si>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</si>
  <si>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</si>
  <si>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</si>
  <si>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</si>
  <si>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</si>
  <si>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</si>
  <si>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</si>
  <si>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</si>
  <si>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</si>
  <si>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</si>
  <si>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</si>
  <si>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</si>
  <si>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</si>
  <si>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</si>
  <si>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</si>
  <si>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</si>
  <si>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</si>
  <si>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</si>
  <si>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</si>
  <si>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</si>
  <si>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</si>
  <si>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</si>
  <si>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</si>
  <si>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</si>
  <si>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</si>
  <si>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</si>
  <si>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</si>
  <si>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</si>
  <si>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</si>
  <si>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</si>
  <si>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</si>
  <si>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</si>
  <si>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</si>
  <si>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</si>
  <si>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</si>
  <si>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</si>
  <si>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</si>
  <si>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</si>
  <si>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</si>
  <si>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</si>
  <si>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</si>
  <si>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</si>
  <si>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</si>
  <si>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</si>
  <si>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</si>
  <si>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</si>
  <si>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</si>
  <si>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</si>
  <si>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</si>
  <si>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</si>
  <si>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</si>
  <si>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</si>
  <si>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</si>
  <si>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</si>
  <si>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</si>
  <si>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</si>
  <si>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</si>
  <si>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</si>
  <si>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</si>
  <si>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</si>
  <si>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</si>
  <si>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</si>
  <si>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</si>
  <si>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</si>
  <si>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</si>
  <si>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</si>
  <si>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</si>
  <si>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</si>
  <si>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</si>
  <si>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</si>
  <si>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</si>
  <si>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</si>
  <si>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</si>
  <si>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</si>
  <si>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</si>
  <si>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</si>
  <si>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</si>
  <si>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</si>
  <si>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</si>
  <si>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</si>
  <si>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</si>
  <si>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</si>
  <si>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</si>
  <si>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</si>
  <si>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</si>
  <si>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</si>
  <si>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</si>
  <si>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</si>
  <si>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</si>
  <si>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</si>
  <si>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</si>
  <si>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</si>
  <si>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</si>
  <si>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</si>
  <si>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</si>
  <si>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</si>
  <si>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</si>
  <si>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</si>
  <si>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</si>
  <si>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</si>
  <si>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</si>
  <si>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</si>
  <si>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</si>
  <si>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</si>
  <si>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</si>
  <si>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</si>
  <si>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</si>
  <si>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</si>
  <si>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</si>
  <si>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</si>
  <si>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</si>
  <si>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</si>
  <si>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</si>
  <si>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</si>
  <si>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</si>
  <si>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</si>
  <si>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</si>
  <si>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</si>
  <si>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</si>
  <si>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</si>
  <si>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</si>
  <si>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</si>
  <si>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</si>
  <si>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</si>
  <si>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</si>
  <si>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</si>
  <si>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</si>
  <si>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</si>
  <si>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</si>
  <si>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</si>
  <si>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</si>
  <si>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</si>
  <si>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</si>
  <si>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</si>
  <si>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</si>
  <si>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</si>
  <si>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</si>
  <si>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</si>
  <si>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</si>
  <si>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</si>
  <si>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</si>
  <si>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</si>
  <si>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</si>
  <si>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</si>
  <si>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</si>
  <si>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</si>
  <si>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</si>
  <si>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</si>
  <si>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</si>
  <si>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</si>
  <si>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</si>
  <si>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</si>
  <si>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</si>
  <si>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</si>
  <si>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</si>
  <si>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</si>
  <si>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</si>
  <si>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</si>
  <si>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</si>
  <si>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</si>
  <si>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</si>
  <si>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</si>
  <si>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</si>
  <si>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</si>
  <si>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</si>
  <si>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</si>
  <si>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</si>
  <si>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</si>
  <si>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</si>
  <si>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</si>
  <si>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</si>
  <si>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</si>
  <si>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</si>
  <si>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</si>
  <si>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</si>
  <si>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</si>
  <si>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</si>
  <si>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</si>
  <si>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</si>
  <si>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</si>
  <si>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</si>
  <si>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</si>
  <si>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</si>
  <si>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</si>
  <si>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</si>
  <si>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</si>
  <si>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</si>
  <si>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</si>
  <si>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</si>
  <si>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</si>
  <si>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</si>
  <si>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</si>
  <si>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</si>
  <si>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</si>
  <si>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</si>
  <si>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</si>
  <si>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</si>
  <si>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</si>
  <si>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</si>
  <si>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</si>
  <si>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</si>
  <si>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</si>
  <si>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</si>
  <si>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</si>
  <si>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</si>
  <si>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</si>
  <si>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</si>
  <si>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</si>
  <si>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</si>
  <si>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</si>
  <si>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</si>
  <si>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</si>
  <si>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</si>
  <si>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</si>
  <si>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</si>
  <si>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</si>
  <si>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</si>
  <si>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</si>
  <si>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</si>
  <si>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</si>
  <si>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</si>
  <si>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</si>
  <si>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</si>
  <si>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</si>
  <si>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</si>
  <si>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</si>
  <si>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</si>
  <si>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</si>
  <si>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</si>
  <si>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</si>
  <si>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</si>
  <si>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</si>
  <si>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</si>
  <si>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</si>
  <si>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</si>
  <si>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</si>
  <si>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</si>
  <si>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</si>
  <si>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</si>
  <si>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</si>
  <si>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</si>
  <si>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</si>
  <si>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</si>
  <si>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</si>
  <si>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</si>
  <si>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</si>
  <si>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</si>
  <si>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</si>
  <si>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</si>
  <si>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</si>
  <si>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</si>
  <si>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</si>
  <si>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</si>
  <si>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</si>
  <si>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</si>
  <si>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</si>
  <si>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</si>
  <si>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</si>
  <si>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</si>
  <si>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</si>
  <si>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</si>
  <si>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</si>
  <si>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</si>
  <si>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</si>
  <si>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</si>
  <si>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</si>
  <si>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</si>
  <si>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</si>
  <si>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</si>
  <si>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</si>
  <si>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</si>
  <si>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</si>
  <si>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</si>
  <si>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</si>
  <si>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</si>
  <si>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</si>
  <si>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</si>
  <si>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</si>
  <si>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</si>
  <si>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</si>
  <si>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</si>
  <si>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</si>
  <si>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</si>
  <si>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</si>
  <si>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</si>
  <si>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</si>
  <si>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</si>
  <si>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</si>
  <si>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</si>
  <si>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</si>
  <si>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</si>
  <si>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</si>
  <si>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</si>
  <si>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</si>
  <si>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</si>
  <si>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</si>
  <si>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</si>
  <si>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</si>
  <si>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</si>
  <si>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</si>
  <si>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</si>
  <si>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</si>
  <si>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</si>
  <si>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</si>
  <si>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</si>
  <si>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</si>
  <si>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</si>
  <si>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</si>
  <si>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</si>
  <si>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</si>
  <si>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</si>
  <si>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</si>
  <si>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</si>
  <si>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</si>
  <si>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</si>
  <si>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</si>
  <si>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</si>
  <si>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</si>
  <si>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</si>
  <si>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</si>
  <si>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</si>
  <si>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</si>
  <si>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</si>
  <si>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</si>
  <si>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</si>
  <si>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</si>
  <si>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</si>
  <si>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</si>
  <si>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</si>
  <si>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</si>
  <si>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</si>
  <si>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</si>
  <si>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</si>
  <si>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</si>
  <si>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</si>
  <si>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</si>
  <si>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</si>
  <si>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</si>
  <si>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</si>
  <si>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</si>
  <si>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</si>
  <si>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</si>
  <si>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</si>
  <si>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</si>
  <si>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</si>
  <si>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</si>
  <si>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</si>
  <si>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</si>
  <si>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</si>
  <si>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</si>
  <si>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</si>
  <si>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</si>
  <si>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</si>
  <si>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</si>
  <si>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</si>
  <si>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</si>
  <si>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</si>
  <si>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</si>
  <si>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</si>
  <si>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</si>
  <si>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</si>
  <si>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</si>
  <si>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</si>
  <si>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</si>
  <si>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</si>
  <si>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</si>
  <si>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</si>
  <si>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</si>
  <si>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</si>
  <si>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</si>
  <si>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</si>
  <si>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</si>
  <si>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</si>
  <si>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</si>
  <si>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</si>
  <si>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</si>
  <si>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</si>
  <si>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</si>
  <si>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</si>
  <si>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</si>
  <si>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</si>
  <si>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</si>
  <si>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</si>
  <si>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</si>
  <si>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</si>
  <si>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</si>
  <si>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</si>
  <si>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</si>
  <si>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</si>
  <si>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</si>
  <si>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</si>
  <si>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</si>
  <si>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</si>
  <si>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</si>
  <si>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</si>
  <si>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</si>
  <si>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</si>
  <si>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</si>
  <si>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</si>
  <si>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</si>
  <si>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</si>
  <si>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</si>
  <si>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</si>
  <si>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</si>
  <si>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</si>
  <si>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</si>
  <si>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</si>
  <si>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</si>
  <si>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</si>
  <si>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</si>
  <si>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</si>
  <si>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</si>
  <si>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</si>
  <si>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</si>
  <si>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</si>
  <si>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</si>
  <si>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</si>
  <si>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</si>
  <si>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</si>
  <si>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</si>
  <si>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</si>
  <si>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</si>
  <si>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</si>
  <si>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</si>
  <si>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</si>
  <si>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</si>
  <si>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</si>
  <si>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</si>
  <si>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</si>
  <si>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</si>
  <si>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</si>
  <si>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</si>
  <si>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</si>
  <si>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</si>
  <si>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</si>
  <si>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</si>
  <si>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</si>
  <si>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</si>
  <si>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</si>
  <si>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</si>
  <si>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</si>
  <si>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</si>
  <si>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</si>
  <si>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</si>
  <si>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</si>
  <si>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</si>
  <si>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</si>
  <si>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</si>
  <si>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</si>
  <si>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</si>
  <si>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</si>
  <si>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</si>
  <si>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</si>
  <si>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</si>
  <si>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</si>
  <si>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</si>
  <si>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</si>
  <si>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</si>
  <si>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</si>
  <si>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</si>
  <si>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</si>
  <si>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</si>
  <si>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</si>
  <si>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</si>
  <si>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</si>
  <si>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</si>
  <si>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</si>
  <si>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</si>
  <si>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</si>
  <si>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</si>
  <si>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</si>
  <si>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</si>
  <si>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</si>
  <si>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</si>
  <si>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</si>
  <si>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</si>
  <si>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</si>
  <si>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</si>
  <si>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</si>
  <si>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</si>
  <si>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</si>
  <si>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</si>
  <si>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</si>
  <si>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</si>
  <si>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</si>
  <si>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</si>
  <si>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</si>
  <si>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</si>
  <si>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</si>
  <si>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</si>
  <si>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</si>
  <si>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</si>
  <si>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</si>
  <si>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</si>
  <si>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</si>
  <si>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</si>
  <si>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</si>
  <si>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</si>
  <si>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</si>
  <si>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</si>
  <si>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</si>
  <si>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</si>
  <si>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</si>
  <si>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</si>
  <si>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</si>
  <si>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</si>
  <si>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</si>
  <si>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</si>
  <si>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</si>
  <si>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</si>
  <si>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</si>
  <si>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</si>
  <si>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</si>
  <si>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</si>
  <si>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</si>
  <si>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</si>
  <si>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</si>
  <si>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</si>
  <si>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</si>
  <si>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</si>
  <si>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</si>
  <si>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</si>
  <si>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</si>
  <si>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</si>
  <si>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</si>
  <si>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</si>
  <si>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</si>
  <si>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</si>
  <si>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</si>
  <si>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</si>
  <si>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</si>
  <si>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</si>
  <si>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</si>
  <si>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</si>
  <si>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</si>
  <si>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</si>
  <si>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</si>
  <si>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</si>
  <si>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</si>
  <si>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</si>
  <si>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</si>
  <si>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</si>
  <si>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</si>
  <si>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</si>
  <si>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</si>
  <si>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</si>
  <si>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</si>
  <si>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</si>
  <si>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</si>
  <si>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</si>
  <si>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</si>
  <si>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</si>
  <si>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</si>
  <si>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</si>
  <si>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</si>
  <si>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</si>
  <si>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</si>
  <si>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</si>
  <si>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</si>
  <si>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</si>
  <si>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</si>
  <si>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</si>
  <si>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</si>
  <si>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</si>
  <si>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</si>
  <si>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</si>
  <si>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</si>
  <si>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</si>
  <si>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</si>
  <si>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</si>
  <si>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</si>
  <si>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</si>
  <si>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</si>
  <si>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</si>
  <si>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</si>
  <si>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</si>
  <si>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</si>
  <si>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</si>
  <si>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</si>
  <si>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</si>
  <si>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</si>
  <si>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</si>
  <si>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</si>
  <si>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</si>
  <si>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</si>
  <si>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</si>
  <si>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</si>
  <si>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</si>
  <si>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</si>
  <si>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</si>
  <si>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</si>
  <si>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</si>
  <si>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</si>
  <si>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</si>
  <si>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</si>
  <si>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</si>
  <si>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</si>
  <si>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</si>
  <si>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</si>
  <si>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</si>
  <si>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</si>
  <si>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</si>
  <si>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</si>
  <si>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</si>
  <si>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</si>
  <si>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</si>
  <si>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</si>
  <si>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</si>
  <si>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</si>
  <si>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</si>
  <si>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</si>
  <si>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</si>
  <si>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</si>
  <si>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</si>
  <si>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</si>
  <si>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</si>
  <si>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</si>
  <si>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</si>
  <si>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</si>
  <si>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</si>
  <si>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</si>
  <si>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</si>
  <si>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</si>
  <si>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</si>
  <si>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</si>
  <si>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</si>
  <si>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</si>
  <si>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</si>
  <si>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</si>
  <si>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</si>
  <si>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</si>
  <si>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</si>
  <si>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</si>
  <si>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</si>
  <si>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</si>
  <si>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</si>
  <si>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</si>
  <si>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</si>
  <si>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</si>
  <si>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</si>
  <si>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</si>
  <si>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</si>
  <si>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</si>
  <si>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</si>
  <si>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</si>
  <si>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</si>
  <si>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</si>
  <si>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</si>
  <si>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</si>
  <si>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</si>
  <si>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</si>
  <si>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</si>
  <si>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</si>
  <si>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</si>
  <si>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</si>
  <si>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</si>
  <si>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</si>
  <si>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</si>
  <si>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</si>
  <si>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</si>
  <si>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</si>
  <si>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</si>
  <si>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</si>
  <si>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</si>
  <si>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</si>
  <si>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</si>
  <si>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</si>
  <si>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</si>
  <si>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</si>
  <si>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</si>
  <si>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</si>
  <si>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</si>
  <si>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</si>
  <si>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</si>
  <si>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</si>
  <si>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</si>
  <si>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</si>
  <si>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</si>
  <si>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</si>
  <si>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</si>
  <si>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</si>
  <si>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</si>
  <si>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</si>
  <si>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</si>
  <si>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</si>
  <si>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</si>
  <si>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</si>
  <si>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</si>
  <si>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</si>
  <si>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</si>
  <si>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</si>
  <si>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</si>
  <si>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</si>
  <si>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</si>
  <si>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</si>
  <si>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</si>
  <si>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</si>
  <si>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</si>
  <si>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</si>
  <si>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</si>
  <si>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</si>
  <si>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</si>
  <si>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</si>
  <si>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</si>
  <si>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</si>
  <si>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</si>
  <si>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</si>
  <si>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</si>
  <si>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</si>
  <si>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</si>
  <si>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</si>
  <si>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</si>
  <si>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</si>
  <si>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</si>
  <si>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</si>
  <si>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</si>
  <si>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</si>
  <si>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</si>
  <si>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</si>
  <si>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</si>
  <si>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</si>
  <si>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</si>
  <si>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</si>
  <si>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</si>
  <si>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</si>
  <si>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</si>
  <si>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</si>
  <si>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</si>
  <si>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</si>
  <si>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</si>
  <si>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</si>
  <si>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</si>
  <si>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</si>
  <si>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</si>
  <si>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</si>
  <si>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</si>
  <si>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</si>
  <si>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</si>
  <si>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</si>
  <si>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</si>
  <si>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</si>
  <si>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</si>
  <si>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</si>
  <si>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</si>
  <si>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</si>
  <si>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</si>
  <si>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</si>
  <si>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</si>
  <si>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</si>
  <si>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</si>
  <si>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</si>
  <si>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</si>
  <si>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</si>
  <si>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</si>
  <si>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</si>
  <si>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</si>
  <si>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</si>
  <si>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</si>
  <si>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</si>
  <si>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</si>
  <si>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</si>
  <si>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</si>
  <si>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</si>
  <si>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</si>
  <si>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</si>
  <si>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</si>
  <si>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</si>
  <si>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</si>
  <si>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</si>
  <si>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</si>
  <si>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</si>
  <si>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</si>
  <si>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</si>
  <si>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</si>
  <si>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</si>
  <si>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</si>
  <si>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</si>
  <si>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</si>
  <si>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</si>
  <si>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</si>
  <si>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</si>
  <si>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</si>
  <si>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</si>
  <si>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</si>
  <si>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</si>
  <si>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</si>
  <si>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</si>
  <si>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</si>
  <si>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</si>
  <si>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</si>
  <si>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</si>
  <si>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</si>
  <si>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</si>
  <si>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</si>
  <si>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</si>
  <si>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</si>
  <si>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</si>
  <si>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</si>
  <si>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</si>
  <si>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</si>
  <si>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</si>
  <si>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</si>
  <si>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</si>
  <si>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</si>
  <si>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</si>
  <si>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</si>
  <si>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</si>
  <si>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</si>
  <si>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</si>
  <si>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</si>
  <si>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</si>
  <si>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</si>
  <si>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</si>
  <si>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</si>
  <si>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</si>
  <si>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</si>
  <si>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</si>
  <si>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</si>
  <si>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</si>
  <si>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</si>
  <si>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</si>
  <si>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</si>
  <si>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</si>
  <si>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</si>
  <si>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</si>
  <si>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</si>
  <si>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</si>
  <si>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</si>
  <si>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</si>
  <si>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</si>
  <si>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</si>
  <si>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</si>
  <si>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</si>
  <si>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</si>
  <si>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</si>
  <si>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</si>
  <si>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</si>
  <si>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</si>
  <si>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</si>
  <si>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</si>
  <si>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</si>
  <si>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</si>
  <si>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</si>
  <si>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</si>
  <si>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</si>
  <si>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</si>
  <si>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</si>
  <si>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</si>
  <si>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</si>
  <si>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</si>
  <si>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</si>
  <si>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</si>
  <si>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</si>
  <si>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</si>
  <si>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</si>
  <si>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</si>
  <si>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</si>
  <si>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</si>
  <si>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</si>
  <si>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</si>
  <si>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</si>
  <si>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</si>
  <si>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</si>
  <si>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</si>
  <si>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</si>
  <si>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</si>
  <si>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</si>
  <si>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</si>
  <si>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</si>
  <si>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</si>
  <si>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</si>
  <si>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</si>
  <si>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</si>
  <si>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</si>
  <si>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</si>
  <si>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</si>
  <si>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</si>
  <si>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</si>
  <si>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</si>
  <si>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</si>
  <si>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</si>
  <si>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</si>
  <si>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</si>
  <si>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</si>
  <si>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</si>
  <si>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</si>
  <si>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</si>
  <si>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</si>
  <si>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</si>
  <si>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</si>
  <si>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</si>
  <si>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</si>
  <si>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</si>
  <si>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</si>
  <si>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</si>
  <si>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</si>
  <si>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</si>
  <si>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</si>
  <si>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</si>
  <si>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</si>
  <si>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</si>
  <si>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</si>
  <si>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</si>
  <si>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</si>
  <si>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</si>
  <si>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</si>
  <si>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</si>
  <si>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</si>
  <si>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</si>
  <si>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</si>
  <si>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</si>
  <si>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</si>
  <si>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</si>
  <si>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</si>
  <si>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</si>
  <si>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</si>
  <si>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</si>
  <si>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</si>
  <si>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</si>
  <si>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</si>
  <si>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</si>
  <si>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</si>
  <si>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</si>
  <si>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</si>
  <si>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</si>
  <si>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</si>
  <si>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</si>
  <si>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</si>
  <si>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</si>
  <si>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</si>
  <si>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</si>
  <si>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</si>
  <si>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</si>
  <si>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</si>
  <si>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</si>
  <si>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</si>
  <si>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</si>
  <si>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</si>
  <si>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</si>
  <si>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</si>
  <si>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</si>
  <si>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</si>
  <si>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</si>
  <si>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</si>
  <si>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</si>
  <si>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</si>
  <si>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</si>
  <si>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</si>
  <si>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</si>
  <si>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</si>
  <si>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</si>
  <si>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</si>
  <si>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</si>
  <si>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</si>
  <si>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</si>
  <si>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</si>
  <si>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</si>
  <si>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</si>
  <si>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</si>
  <si>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</si>
  <si>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</si>
  <si>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</si>
  <si>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</si>
  <si>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</si>
  <si>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</si>
  <si>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</si>
  <si>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</si>
  <si>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</si>
  <si>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</si>
  <si>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</si>
  <si>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</si>
  <si>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</si>
  <si>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</si>
  <si>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</si>
  <si>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</si>
  <si>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</si>
  <si>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</si>
  <si>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</si>
  <si>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</si>
  <si>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</si>
  <si>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</si>
  <si>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</si>
  <si>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</si>
  <si>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</si>
  <si>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</si>
  <si>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</si>
  <si>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</si>
  <si>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</si>
  <si>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</si>
  <si>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</si>
  <si>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</si>
  <si>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</si>
  <si>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</si>
  <si>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</si>
  <si>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</si>
  <si>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</si>
  <si>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</si>
  <si>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</si>
  <si>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</si>
  <si>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</si>
  <si>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</si>
  <si>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</si>
  <si>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</si>
  <si>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</si>
  <si>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</si>
  <si>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</si>
  <si>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</si>
  <si>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</si>
  <si>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</si>
  <si>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</si>
  <si>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</si>
  <si>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</si>
  <si>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</si>
  <si>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</si>
  <si>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</si>
  <si>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</si>
  <si>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</si>
  <si>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</si>
  <si>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</si>
  <si>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</si>
  <si>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</si>
  <si>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</si>
  <si>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</si>
  <si>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</si>
  <si>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</si>
  <si>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</si>
  <si>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</si>
  <si>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</si>
  <si>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</si>
  <si>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</si>
  <si>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</si>
  <si>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</si>
  <si>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</si>
  <si>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</si>
  <si>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</si>
  <si>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</si>
  <si>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</si>
  <si>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</si>
  <si>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</si>
  <si>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</si>
  <si>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</si>
  <si>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</si>
  <si>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</si>
  <si>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</si>
  <si>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</si>
  <si>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</si>
  <si>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</si>
  <si>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</si>
  <si>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</si>
  <si>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</si>
  <si>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</si>
  <si>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</si>
  <si>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</si>
  <si>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</si>
  <si>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</si>
  <si>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</si>
  <si>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</si>
  <si>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</si>
  <si>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</si>
  <si>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</si>
  <si>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</si>
  <si>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</si>
  <si>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</si>
  <si>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</si>
  <si>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</si>
  <si>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</si>
  <si>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</si>
  <si>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</si>
  <si>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</si>
  <si>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</si>
  <si>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</si>
  <si>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</si>
  <si>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</si>
  <si>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</si>
  <si>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</si>
  <si>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</si>
  <si>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</si>
  <si>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</si>
  <si>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</si>
  <si>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</si>
  <si>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</si>
  <si>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</si>
  <si>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</si>
  <si>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</si>
  <si>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</si>
  <si>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</si>
  <si>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</si>
  <si>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</si>
  <si>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</si>
  <si>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</si>
  <si>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</si>
  <si>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</si>
  <si>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</si>
  <si>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</si>
  <si>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</si>
  <si>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</si>
  <si>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</si>
  <si>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</si>
  <si>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</si>
  <si>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</si>
  <si>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</si>
  <si>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</si>
  <si>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</si>
  <si>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</si>
  <si>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</si>
  <si>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</si>
  <si>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</si>
  <si>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</si>
  <si>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</si>
  <si>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</si>
  <si>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</si>
  <si>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</si>
  <si>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</si>
  <si>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</si>
  <si>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</si>
  <si>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</si>
  <si>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</si>
  <si>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</si>
  <si>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</si>
  <si>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</si>
  <si>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</si>
  <si>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</si>
  <si>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</si>
  <si>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</si>
  <si>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</si>
  <si>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</si>
  <si>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</si>
  <si>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</si>
  <si>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</si>
  <si>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</si>
  <si>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</si>
  <si>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</si>
  <si>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</si>
  <si>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</si>
  <si>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</si>
  <si>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</si>
  <si>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</si>
  <si>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</si>
  <si>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</si>
  <si>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</si>
  <si>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</si>
  <si>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</si>
  <si>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</si>
  <si>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</si>
  <si>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</si>
  <si>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</si>
  <si>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</si>
  <si>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</si>
  <si>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</si>
  <si>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</si>
  <si>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</si>
  <si>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</si>
  <si>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</si>
  <si>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</si>
  <si>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</si>
  <si>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</si>
  <si>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</si>
  <si>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</si>
  <si>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</si>
  <si>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</si>
  <si>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</si>
  <si>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</si>
  <si>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</si>
  <si>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</si>
  <si>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</si>
  <si>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</si>
  <si>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</si>
  <si>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</si>
  <si>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</si>
  <si>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</si>
  <si>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</si>
  <si>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</si>
  <si>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</si>
  <si>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</si>
  <si>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</si>
  <si>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</si>
  <si>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</si>
  <si>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</si>
  <si>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</si>
  <si>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</si>
  <si>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</si>
  <si>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</si>
  <si>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</si>
  <si>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</si>
  <si>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</si>
  <si>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</si>
  <si>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</si>
  <si>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</si>
  <si>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</si>
  <si>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</si>
  <si>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</si>
  <si>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</si>
  <si>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</si>
  <si>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</si>
  <si>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</si>
  <si>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</si>
  <si>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</si>
  <si>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</si>
  <si>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</si>
  <si>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</si>
  <si>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</si>
  <si>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</si>
  <si>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</si>
  <si>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</si>
  <si>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</si>
  <si>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</si>
  <si>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</si>
  <si>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</si>
  <si>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</si>
  <si>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</si>
  <si>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</si>
  <si>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</si>
  <si>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</si>
  <si>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</si>
  <si>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</si>
  <si>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</si>
  <si>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</si>
  <si>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</si>
  <si>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</si>
  <si>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</si>
  <si>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</si>
  <si>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</si>
  <si>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</si>
  <si>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</si>
  <si>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</si>
  <si>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</si>
  <si>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</si>
  <si>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</si>
  <si>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</si>
  <si>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</si>
  <si>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</si>
  <si>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</si>
  <si>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</si>
  <si>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</si>
  <si>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</si>
  <si>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</si>
  <si>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</si>
  <si>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</si>
  <si>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</si>
  <si>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</si>
  <si>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</si>
  <si>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</si>
  <si>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</si>
  <si>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</si>
  <si>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</si>
  <si>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</si>
  <si>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</si>
  <si>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</si>
  <si>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</si>
  <si>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</si>
  <si>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</si>
  <si>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</si>
  <si>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</si>
  <si>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</si>
  <si>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</si>
  <si>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</si>
  <si>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</si>
  <si>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</si>
  <si>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</si>
  <si>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</si>
  <si>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</si>
  <si>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</si>
  <si>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</si>
  <si>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</si>
  <si>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</si>
  <si>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</si>
  <si>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</si>
  <si>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</si>
  <si>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</si>
  <si>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</si>
  <si>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</si>
  <si>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</si>
  <si>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</si>
  <si>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</si>
  <si>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</si>
  <si>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</si>
  <si>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</si>
  <si>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</si>
  <si>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</si>
  <si>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</si>
  <si>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</si>
  <si>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</si>
  <si>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</si>
  <si>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</si>
  <si>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</si>
  <si>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</si>
  <si>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</si>
  <si>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</si>
  <si>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</si>
  <si>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</si>
  <si>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</si>
  <si>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</si>
  <si>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</si>
  <si>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</si>
  <si>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</si>
  <si>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</si>
  <si>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</si>
  <si>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</si>
  <si>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</si>
  <si>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</si>
  <si>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</si>
  <si>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</si>
  <si>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</si>
  <si>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</si>
  <si>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</si>
  <si>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</si>
  <si>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</si>
  <si>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</si>
  <si>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</si>
  <si>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</si>
  <si>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</si>
  <si>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</si>
  <si>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</si>
  <si>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</si>
  <si>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</si>
  <si>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</si>
  <si>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</si>
  <si>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</si>
  <si>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</si>
  <si>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</si>
  <si>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</si>
  <si>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</si>
  <si>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</si>
  <si>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</si>
  <si>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</si>
  <si>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</si>
  <si>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</si>
  <si>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</si>
  <si>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</si>
  <si>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</si>
  <si>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</si>
  <si>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</si>
  <si>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</si>
  <si>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</si>
  <si>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</si>
  <si>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</si>
  <si>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</si>
  <si>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</si>
  <si>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</si>
  <si>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</si>
  <si>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</si>
  <si>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</si>
  <si>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</si>
  <si>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</si>
  <si>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</si>
  <si>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</si>
  <si>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</si>
  <si>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</si>
  <si>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</si>
  <si>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</si>
  <si>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</si>
  <si>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</si>
  <si>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</si>
  <si>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</si>
  <si>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</si>
  <si>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</si>
  <si>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</si>
  <si>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</si>
  <si>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</si>
  <si>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</si>
  <si>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</si>
  <si>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</si>
  <si>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</si>
  <si>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</si>
  <si>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</si>
  <si>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</si>
  <si>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</si>
  <si>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</si>
  <si>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</si>
  <si>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</si>
  <si>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</si>
  <si>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</si>
  <si>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</si>
  <si>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</si>
  <si>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</si>
  <si>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</si>
  <si>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</si>
  <si>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</si>
  <si>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</si>
  <si>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</si>
  <si>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</si>
  <si>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</si>
  <si>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</si>
  <si>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</si>
  <si>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</si>
  <si>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</si>
  <si>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</si>
  <si>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</si>
  <si>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</si>
  <si>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</si>
  <si>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</si>
  <si>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</si>
  <si>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</si>
  <si>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</si>
  <si>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</si>
  <si>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</si>
  <si>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</si>
  <si>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</si>
  <si>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</si>
  <si>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</si>
  <si>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</si>
  <si>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</si>
  <si>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</si>
  <si>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</si>
  <si>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</si>
  <si>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</si>
  <si>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</si>
  <si>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</si>
  <si>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</si>
  <si>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</si>
  <si>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</si>
  <si>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</si>
  <si>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</si>
  <si>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</si>
  <si>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</si>
  <si>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</si>
  <si>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</si>
  <si>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</si>
  <si>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</si>
  <si>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</si>
  <si>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</si>
  <si>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</si>
  <si>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</si>
  <si>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</si>
  <si>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</si>
  <si>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</si>
  <si>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</si>
  <si>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</si>
  <si>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</si>
  <si>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</si>
  <si>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</si>
  <si>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</si>
  <si>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</si>
  <si>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</si>
  <si>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</si>
  <si>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</si>
  <si>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</si>
  <si>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</si>
  <si>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</si>
  <si>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</si>
  <si>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</si>
  <si>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</si>
  <si>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</si>
  <si>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</si>
  <si>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</si>
  <si>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</si>
  <si>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</si>
  <si>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</si>
  <si>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</si>
  <si>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</si>
  <si>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</si>
  <si>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</si>
  <si>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</si>
  <si>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</si>
  <si>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</si>
  <si>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</si>
  <si>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</si>
  <si>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</si>
  <si>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</si>
  <si>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</si>
  <si>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</si>
  <si>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</si>
  <si>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</si>
  <si>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</si>
  <si>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</si>
  <si>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</si>
  <si>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</si>
  <si>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</si>
  <si>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</si>
  <si>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</si>
  <si>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</si>
  <si>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</si>
  <si>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</si>
  <si>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</si>
  <si>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</si>
  <si>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</si>
  <si>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</si>
  <si>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</si>
  <si>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</si>
  <si>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</si>
  <si>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</si>
  <si>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</si>
  <si>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</si>
  <si>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</si>
  <si>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</si>
  <si>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</si>
  <si>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</si>
  <si>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</si>
  <si>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</si>
  <si>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</si>
  <si>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</si>
  <si>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</si>
  <si>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</si>
  <si>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</si>
  <si>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</si>
  <si>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</si>
  <si>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</si>
  <si>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</si>
  <si>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</si>
  <si>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</si>
  <si>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</si>
  <si>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</si>
  <si>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</si>
  <si>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</si>
  <si>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</si>
  <si>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</si>
  <si>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</si>
  <si>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</si>
  <si>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</si>
  <si>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</si>
  <si>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</si>
  <si>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</si>
  <si>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</si>
  <si>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</si>
  <si>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</si>
  <si>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</si>
  <si>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</si>
  <si>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</si>
  <si>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</si>
  <si>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</si>
  <si>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</si>
  <si>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</si>
  <si>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</si>
  <si>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</si>
  <si>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</si>
  <si>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</si>
  <si>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</si>
  <si>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</si>
  <si>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</si>
  <si>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</si>
  <si>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</si>
  <si>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</si>
  <si>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</si>
  <si>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</si>
  <si>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</si>
  <si>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</si>
  <si>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</si>
  <si>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</si>
  <si>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</si>
  <si>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</si>
  <si>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</si>
  <si>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</si>
  <si>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</si>
  <si>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</si>
  <si>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</si>
  <si>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</si>
  <si>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</si>
  <si>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</si>
  <si>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</si>
  <si>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</si>
  <si>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</si>
  <si>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</si>
  <si>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</si>
  <si>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</si>
  <si>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</si>
  <si>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</si>
  <si>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</si>
  <si>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</si>
  <si>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</si>
  <si>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</si>
  <si>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</si>
  <si>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</si>
  <si>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</si>
  <si>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</si>
  <si>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</si>
  <si>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</si>
  <si>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</si>
  <si>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</si>
  <si>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</si>
  <si>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</si>
  <si>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</si>
  <si>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</si>
  <si>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</si>
  <si>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</si>
  <si>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</si>
  <si>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</si>
  <si>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</si>
  <si>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</si>
  <si>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</si>
  <si>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</si>
  <si>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</si>
  <si>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</si>
  <si>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</si>
  <si>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</si>
  <si>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</si>
  <si>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</si>
  <si>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</si>
  <si>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</si>
  <si>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</si>
  <si>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</si>
  <si>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</si>
  <si>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</si>
  <si>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</si>
  <si>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</si>
  <si>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</si>
  <si>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</si>
  <si>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</si>
  <si>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</si>
  <si>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</si>
  <si>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</si>
  <si>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</si>
  <si>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</si>
  <si>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</si>
  <si>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</si>
  <si>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</si>
  <si>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</si>
  <si>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</si>
  <si>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</si>
  <si>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</si>
  <si>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</si>
  <si>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</si>
  <si>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</si>
  <si>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</si>
  <si>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</si>
  <si>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</si>
  <si>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</si>
  <si>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</si>
  <si>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</si>
  <si>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</si>
  <si>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</si>
  <si>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</si>
  <si>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</si>
  <si>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</si>
  <si>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</si>
  <si>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</si>
  <si>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</si>
  <si>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</si>
  <si>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</si>
  <si>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</si>
  <si>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</si>
  <si>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</si>
  <si>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</si>
  <si>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</si>
  <si>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</si>
  <si>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</si>
  <si>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</si>
  <si>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</si>
  <si>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</si>
  <si>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</si>
  <si>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</si>
  <si>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</si>
  <si>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</si>
  <si>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</si>
  <si>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</si>
  <si>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</si>
  <si>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</si>
  <si>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</si>
  <si>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</si>
  <si>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</si>
  <si>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</si>
  <si>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</si>
  <si>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</si>
  <si>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</si>
  <si>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</si>
  <si>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</si>
  <si>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</si>
  <si>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</si>
  <si>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</si>
  <si>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</si>
  <si>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</si>
  <si>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</si>
  <si>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</si>
  <si>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</si>
  <si>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</si>
  <si>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</si>
  <si>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</si>
  <si>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</si>
  <si>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</si>
  <si>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</si>
  <si>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</si>
  <si>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</si>
  <si>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</si>
  <si>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</si>
  <si>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</si>
  <si>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</si>
  <si>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</si>
  <si>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</si>
  <si>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</si>
  <si>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</si>
  <si>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</si>
  <si>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</si>
  <si>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</si>
  <si>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</si>
  <si>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</si>
  <si>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</si>
  <si>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</si>
  <si>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</si>
  <si>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</si>
  <si>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</si>
  <si>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</si>
  <si>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</si>
  <si>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</si>
  <si>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</si>
  <si>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</si>
  <si>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</si>
  <si>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</si>
  <si>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</si>
  <si>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</si>
  <si>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</si>
  <si>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</si>
  <si>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</si>
  <si>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</si>
  <si>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</si>
  <si>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</si>
  <si>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</si>
  <si>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</si>
  <si>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</si>
  <si>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</si>
  <si>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</si>
  <si>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</si>
  <si>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</si>
  <si>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</si>
  <si>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</si>
  <si>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</si>
  <si>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</si>
  <si>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</si>
  <si>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</si>
  <si>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</si>
  <si>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</si>
  <si>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</si>
  <si>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</si>
  <si>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</si>
  <si>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</si>
  <si>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</si>
  <si>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</si>
  <si>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</si>
  <si>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</si>
  <si>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</si>
  <si>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</si>
  <si>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</si>
  <si>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</si>
  <si>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</si>
  <si>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</si>
  <si>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</si>
  <si>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</si>
  <si>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</si>
  <si>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</si>
  <si>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</si>
  <si>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</si>
  <si>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</si>
  <si>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</si>
  <si>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</si>
  <si>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</si>
  <si>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</si>
  <si>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</si>
  <si>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</si>
  <si>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</si>
  <si>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</si>
  <si>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</si>
  <si>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</si>
  <si>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</si>
  <si>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</si>
  <si>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</si>
  <si>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</si>
  <si>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</si>
  <si>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</si>
  <si>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</si>
  <si>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</si>
  <si>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</si>
  <si>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</si>
  <si>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</si>
  <si>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</si>
  <si>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</si>
  <si>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</si>
  <si>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</si>
  <si>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</si>
  <si>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</si>
  <si>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</si>
  <si>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</si>
  <si>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</si>
  <si>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</si>
  <si>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</si>
  <si>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</si>
  <si>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</si>
  <si>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</si>
  <si>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</si>
  <si>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</si>
  <si>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</si>
  <si>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</si>
  <si>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</si>
  <si>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</si>
  <si>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</si>
  <si>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</si>
  <si>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</si>
  <si>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</si>
  <si>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</si>
  <si>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</si>
  <si>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</si>
  <si>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</si>
  <si>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</si>
  <si>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</si>
  <si>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</si>
  <si>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</si>
  <si>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</si>
  <si>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</si>
  <si>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</si>
  <si>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</si>
  <si>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</si>
  <si>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</si>
  <si>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</si>
  <si>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</si>
  <si>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</si>
  <si>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</si>
  <si>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</si>
  <si>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</si>
  <si>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</si>
  <si>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</si>
  <si>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</si>
  <si>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</si>
  <si>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</si>
  <si>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</si>
  <si>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</si>
  <si>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</si>
  <si>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</si>
  <si>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</si>
  <si>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</si>
  <si>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</si>
  <si>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</si>
  <si>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</si>
  <si>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</si>
  <si>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</si>
  <si>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</si>
  <si>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</si>
  <si>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</si>
  <si>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</si>
  <si>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</si>
  <si>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</si>
  <si>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</si>
  <si>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</si>
  <si>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</si>
  <si>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</si>
  <si>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</si>
  <si>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</si>
  <si>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</si>
  <si>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</si>
  <si>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</si>
  <si>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</si>
  <si>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</si>
  <si>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</si>
  <si>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</si>
  <si>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</si>
  <si>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</si>
  <si>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</si>
  <si>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</si>
  <si>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</si>
  <si>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</si>
  <si>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</si>
  <si>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</si>
  <si>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</si>
  <si>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</si>
  <si>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</si>
  <si>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</si>
  <si>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</si>
  <si>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</si>
  <si>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</si>
  <si>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</si>
  <si>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</si>
  <si>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</si>
  <si>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</si>
  <si>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</si>
  <si>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</si>
  <si>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</si>
  <si>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</si>
  <si>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</si>
  <si>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</si>
  <si>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</si>
  <si>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</si>
  <si>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</si>
  <si>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</si>
  <si>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</si>
  <si>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</si>
  <si>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</si>
  <si>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</si>
  <si>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</si>
  <si>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</si>
  <si>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</si>
  <si>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</si>
  <si>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</si>
  <si>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</si>
  <si>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</si>
  <si>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</si>
  <si>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</si>
  <si>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</si>
  <si>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</si>
  <si>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</si>
  <si>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</si>
  <si>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</si>
  <si>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</si>
  <si>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</si>
  <si>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</si>
  <si>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</si>
  <si>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</si>
  <si>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</si>
  <si>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</si>
  <si>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</si>
  <si>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</si>
  <si>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</si>
  <si>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</si>
  <si>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</si>
  <si>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</si>
  <si>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</si>
  <si>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</si>
  <si>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</si>
  <si>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</si>
  <si>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</si>
  <si>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</si>
  <si>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</si>
  <si>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</si>
  <si>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</si>
  <si>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</si>
  <si>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</si>
  <si>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</si>
  <si>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</si>
  <si>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</si>
  <si>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</si>
  <si>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</si>
  <si>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</si>
  <si>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</si>
  <si>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</si>
  <si>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</si>
  <si>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</si>
  <si>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</si>
  <si>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</si>
  <si>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</si>
  <si>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</si>
  <si>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</si>
  <si>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</si>
  <si>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</si>
  <si>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</si>
  <si>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</si>
  <si>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</si>
  <si>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</si>
  <si>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</si>
  <si>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</si>
  <si>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</si>
  <si>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</si>
  <si>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</si>
  <si>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</si>
  <si>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</si>
  <si>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</si>
  <si>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</si>
  <si>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</si>
  <si>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</si>
  <si>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</si>
  <si>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</si>
  <si>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</si>
  <si>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</si>
  <si>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</si>
  <si>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</si>
  <si>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</si>
  <si>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</si>
  <si>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</si>
  <si>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</si>
  <si>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</si>
  <si>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</si>
  <si>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</si>
  <si>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</si>
  <si>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</si>
  <si>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</si>
  <si>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</si>
  <si>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</si>
  <si>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</si>
  <si>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</si>
  <si>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</si>
  <si>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</si>
  <si>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</si>
  <si>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</si>
  <si>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</si>
  <si>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</si>
  <si>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</si>
  <si>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</si>
  <si>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</si>
  <si>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</si>
  <si>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</si>
  <si>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</si>
  <si>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</si>
  <si>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</si>
  <si>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</si>
  <si>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</si>
  <si>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</si>
  <si>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</si>
  <si>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</si>
  <si>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</si>
  <si>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</si>
  <si>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</si>
  <si>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</si>
  <si>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</si>
  <si>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</si>
  <si>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</si>
  <si>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</si>
  <si>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</si>
  <si>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</si>
  <si>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</si>
  <si>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</si>
  <si>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</si>
  <si>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</si>
  <si>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</si>
  <si>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</si>
  <si>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</si>
  <si>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</si>
  <si>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</si>
  <si>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</si>
  <si>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</si>
  <si>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</si>
  <si>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</si>
  <si>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</si>
  <si>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</si>
  <si>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</si>
  <si>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</si>
  <si>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</si>
  <si>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</si>
  <si>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</si>
  <si>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</si>
  <si>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</si>
  <si>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</si>
  <si>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</si>
  <si>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</si>
  <si>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</si>
  <si>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</si>
  <si>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</si>
  <si>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</si>
  <si>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</si>
  <si>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</si>
  <si>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</si>
  <si>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</si>
  <si>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</si>
  <si>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</si>
  <si>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</si>
  <si>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</si>
  <si>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</si>
  <si>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</si>
  <si>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</si>
  <si>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</si>
  <si>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</si>
  <si>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</si>
  <si>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</si>
  <si>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</si>
  <si>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</si>
  <si>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</si>
  <si>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</si>
  <si>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</si>
  <si>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</si>
  <si>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</si>
  <si>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</si>
  <si>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</si>
  <si>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</si>
  <si>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</si>
  <si>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</si>
  <si>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</si>
  <si>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</si>
  <si>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</si>
  <si>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</si>
  <si>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</si>
  <si>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</si>
  <si>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</si>
  <si>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</si>
  <si>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</si>
  <si>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</si>
  <si>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</si>
  <si>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</si>
  <si>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</si>
  <si>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</si>
  <si>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</si>
  <si>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</si>
  <si>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</si>
  <si>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</si>
  <si>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</si>
  <si>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</si>
  <si>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</si>
  <si>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</si>
  <si>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</si>
  <si>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</si>
  <si>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</si>
  <si>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</si>
  <si>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</si>
  <si>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</si>
  <si>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</si>
  <si>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</si>
  <si>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</si>
  <si>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</si>
  <si>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</si>
  <si>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</si>
  <si>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</si>
  <si>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</si>
  <si>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</si>
  <si>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</si>
  <si>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</si>
  <si>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</si>
  <si>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</si>
  <si>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</si>
  <si>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</si>
  <si>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</si>
  <si>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</si>
  <si>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</si>
  <si>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</si>
  <si>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</si>
  <si>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</si>
  <si>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</si>
  <si>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</si>
  <si>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</si>
  <si>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</si>
  <si>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</si>
  <si>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</si>
  <si>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</si>
  <si>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</si>
  <si>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</si>
  <si>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</si>
  <si>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</si>
  <si>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</si>
  <si>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</si>
  <si>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</si>
  <si>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</si>
  <si>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</si>
  <si>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</si>
  <si>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</si>
  <si>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</si>
  <si>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</si>
  <si>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</si>
  <si>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</si>
  <si>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</si>
  <si>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</si>
  <si>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</si>
  <si>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</si>
  <si>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</si>
  <si>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</si>
  <si>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</si>
  <si>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</si>
  <si>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</si>
  <si>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</si>
  <si>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</si>
  <si>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</si>
  <si>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</si>
  <si>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</si>
  <si>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</si>
  <si>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</si>
  <si>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</si>
  <si>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</si>
  <si>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</si>
  <si>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</si>
  <si>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</si>
  <si>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</si>
  <si>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</si>
  <si>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</si>
  <si>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</si>
  <si>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</si>
  <si>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</si>
  <si>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</si>
  <si>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</si>
  <si>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</si>
  <si>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</si>
  <si>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</si>
  <si>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</si>
  <si>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</si>
  <si>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</si>
  <si>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</si>
  <si>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</si>
  <si>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</si>
  <si>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</si>
  <si>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</si>
  <si>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</si>
  <si>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</si>
  <si>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</si>
  <si>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</si>
  <si>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</si>
  <si>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</si>
  <si>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</si>
  <si>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</si>
  <si>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</si>
  <si>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</si>
  <si>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</si>
  <si>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</si>
  <si>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</si>
  <si>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</si>
  <si>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</si>
  <si>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</si>
  <si>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</si>
  <si>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</si>
  <si>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</si>
  <si>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</si>
  <si>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</si>
  <si>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</si>
  <si>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</si>
  <si>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</si>
  <si>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</si>
  <si>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</si>
  <si>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</si>
  <si>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</si>
  <si>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</si>
  <si>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</si>
  <si>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</si>
  <si>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</si>
  <si>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</si>
  <si>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</si>
  <si>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</si>
  <si>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</si>
  <si>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</si>
  <si>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</si>
  <si>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</si>
  <si>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</si>
  <si>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</si>
  <si>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</si>
  <si>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</si>
  <si>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</si>
  <si>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</si>
  <si>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</si>
  <si>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</si>
  <si>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</si>
  <si>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</si>
  <si>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</si>
  <si>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</si>
  <si>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</si>
  <si>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</si>
  <si>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</si>
  <si>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</si>
  <si>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</si>
  <si>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</si>
  <si>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</si>
  <si>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</si>
  <si>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</si>
  <si>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</si>
  <si>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</si>
  <si>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</si>
  <si>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</si>
  <si>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</si>
  <si>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</si>
  <si>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</si>
  <si>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</si>
  <si>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</si>
  <si>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</si>
  <si>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</si>
  <si>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</si>
  <si>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</si>
  <si>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</si>
  <si>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</si>
  <si>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</si>
  <si>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</si>
  <si>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</si>
  <si>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</si>
  <si>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</si>
  <si>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</si>
  <si>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</si>
  <si>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</si>
  <si>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</si>
  <si>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</si>
  <si>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</si>
  <si>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</si>
  <si>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</si>
  <si>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</si>
  <si>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</si>
  <si>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</si>
  <si>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</si>
  <si>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</si>
  <si>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</si>
  <si>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</si>
  <si>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</si>
  <si>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</si>
  <si>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</si>
  <si>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</si>
  <si>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</si>
  <si>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</si>
  <si>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</si>
  <si>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</si>
  <si>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</si>
  <si>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</si>
  <si>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</si>
  <si>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</si>
  <si>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</si>
  <si>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</si>
  <si>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</si>
  <si>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</si>
  <si>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</si>
  <si>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</si>
  <si>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</si>
  <si>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</si>
  <si>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</si>
  <si>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</si>
  <si>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</si>
  <si>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</si>
  <si>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</si>
  <si>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</si>
  <si>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</si>
  <si>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</si>
  <si>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</si>
  <si>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</si>
  <si>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</si>
  <si>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</si>
  <si>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</si>
  <si>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</si>
  <si>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</si>
  <si>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</si>
  <si>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</si>
  <si>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</si>
  <si>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</si>
  <si>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</si>
  <si>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</si>
  <si>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</si>
  <si>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</si>
  <si>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</si>
  <si>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</si>
  <si>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</si>
  <si>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</si>
  <si>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</si>
  <si>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</si>
  <si>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</si>
  <si>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</si>
  <si>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</si>
  <si>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</si>
  <si>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</si>
  <si>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</si>
  <si>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</si>
  <si>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</si>
  <si>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</si>
  <si>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</si>
  <si>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</si>
  <si>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</si>
  <si>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</si>
  <si>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</si>
  <si>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</si>
  <si>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</si>
  <si>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</si>
  <si>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</si>
  <si>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</si>
  <si>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</si>
  <si>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</si>
  <si>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</si>
  <si>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</si>
  <si>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</si>
  <si>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</si>
  <si>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</si>
  <si>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</si>
  <si>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</si>
  <si>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</si>
  <si>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</si>
  <si>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</si>
  <si>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</si>
  <si>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</si>
  <si>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</si>
  <si>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</si>
  <si>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</si>
  <si>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</si>
  <si>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</si>
  <si>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</si>
  <si>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</si>
  <si>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</si>
  <si>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</si>
  <si>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</si>
  <si>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</si>
  <si>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</si>
  <si>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</si>
  <si>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</si>
  <si>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</si>
  <si>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</si>
  <si>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</si>
  <si>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</si>
  <si>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</si>
  <si>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</si>
  <si>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</si>
  <si>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</si>
  <si>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</si>
  <si>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</si>
  <si>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</si>
  <si>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</si>
  <si>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</si>
  <si>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</si>
  <si>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</si>
  <si>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</si>
  <si>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</si>
  <si>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</si>
  <si>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</si>
  <si>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</si>
  <si>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</si>
  <si>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</si>
  <si>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</si>
  <si>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</si>
  <si>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</si>
  <si>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</si>
  <si>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</si>
  <si>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</si>
  <si>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</si>
  <si>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</si>
  <si>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</si>
  <si>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</si>
  <si>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</si>
  <si>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</si>
  <si>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</si>
  <si>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</si>
  <si>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</si>
  <si>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</si>
  <si>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</si>
  <si>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</si>
  <si>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</si>
  <si>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</si>
  <si>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</si>
  <si>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</si>
  <si>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</si>
  <si>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</si>
  <si>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</si>
  <si>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</si>
  <si>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</si>
  <si>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</si>
  <si>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</si>
  <si>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</si>
  <si>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</si>
  <si>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</si>
  <si>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</si>
  <si>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</si>
  <si>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</si>
  <si>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</si>
  <si>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</si>
  <si>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</si>
  <si>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</si>
  <si>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</si>
  <si>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</si>
  <si>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</si>
  <si>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</si>
  <si>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</si>
  <si>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</si>
  <si>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</si>
  <si>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</si>
  <si>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</si>
  <si>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</si>
  <si>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</si>
  <si>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</si>
  <si>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</si>
  <si>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</si>
  <si>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</si>
  <si>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</si>
  <si>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</si>
  <si>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</si>
  <si>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</si>
  <si>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</si>
  <si>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</si>
  <si>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</si>
  <si>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</si>
  <si>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</si>
  <si>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</si>
  <si>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</si>
  <si>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</si>
  <si>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</si>
  <si>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</si>
  <si>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</si>
  <si>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</si>
  <si>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</si>
  <si>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</si>
  <si>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</si>
  <si>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</si>
  <si>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</si>
  <si>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</si>
  <si>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</si>
  <si>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</si>
  <si>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</si>
  <si>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</si>
  <si>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</si>
  <si>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</si>
  <si>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</si>
  <si>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</si>
  <si>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</si>
  <si>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</si>
  <si>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</si>
  <si>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</si>
  <si>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</si>
  <si>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</si>
  <si>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</si>
  <si>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</si>
  <si>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</si>
  <si>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</si>
  <si>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</si>
  <si>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</si>
  <si>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</si>
  <si>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</si>
  <si>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</si>
  <si>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</si>
  <si>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</si>
  <si>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</si>
  <si>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</si>
  <si>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</si>
  <si>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</si>
  <si>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</si>
  <si>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</si>
  <si>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</si>
  <si>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</si>
  <si>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</si>
  <si>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</si>
  <si>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</si>
  <si>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</si>
  <si>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</si>
  <si>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</si>
  <si>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</si>
  <si>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</si>
  <si>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</si>
  <si>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</si>
  <si>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</si>
  <si>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</si>
  <si>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</si>
  <si>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</si>
  <si>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</si>
  <si>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</si>
  <si>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</si>
  <si>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</si>
  <si>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</si>
  <si>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</si>
  <si>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</si>
  <si>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</si>
  <si>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</si>
  <si>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</si>
  <si>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</si>
  <si>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</si>
  <si>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</si>
  <si>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</si>
  <si>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</si>
  <si>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</si>
  <si>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</si>
  <si>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</si>
  <si>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</si>
  <si>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</si>
  <si>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</si>
  <si>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</si>
  <si>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</si>
  <si>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</si>
  <si>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</si>
  <si>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</si>
  <si>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</si>
  <si>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</si>
  <si>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</si>
  <si>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</si>
  <si>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</si>
  <si>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</si>
  <si>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</si>
  <si>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</si>
  <si>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</si>
  <si>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</si>
  <si>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</si>
  <si>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</si>
  <si>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</si>
  <si>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</si>
  <si>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</si>
  <si>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</si>
  <si>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</si>
  <si>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</si>
  <si>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</si>
  <si>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</si>
  <si>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</si>
  <si>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</si>
  <si>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</si>
  <si>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</si>
  <si>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</si>
  <si>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</si>
  <si>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</si>
  <si>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</si>
  <si>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</si>
  <si>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</si>
  <si>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</si>
  <si>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</si>
  <si>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</si>
  <si>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</si>
  <si>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</si>
  <si>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</si>
  <si>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</si>
  <si>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</si>
  <si>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</si>
  <si>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</si>
  <si>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</si>
  <si>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</si>
  <si>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</si>
  <si>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</si>
  <si>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</si>
  <si>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</si>
  <si>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</si>
  <si>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</si>
  <si>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</si>
  <si>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</si>
  <si>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</si>
  <si>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</si>
  <si>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</si>
  <si>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</si>
  <si>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</si>
  <si>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</si>
  <si>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</si>
  <si>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</si>
  <si>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</si>
  <si>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</si>
  <si>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</si>
  <si>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</si>
  <si>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</si>
  <si>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</si>
  <si>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</si>
  <si>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</si>
  <si>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</si>
  <si>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</si>
  <si>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</si>
  <si>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</si>
  <si>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</si>
  <si>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</si>
  <si>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</si>
  <si>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</si>
  <si>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</si>
  <si>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</si>
  <si>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</si>
  <si>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</si>
  <si>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</si>
  <si>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</si>
  <si>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</si>
  <si>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</si>
  <si>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</si>
  <si>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</si>
  <si>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</si>
  <si>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</si>
  <si>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</si>
  <si>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</si>
  <si>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</si>
  <si>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</si>
  <si>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</si>
  <si>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</si>
  <si>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</si>
  <si>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</si>
  <si>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</si>
  <si>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</si>
  <si>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</si>
  <si>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</si>
  <si>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</si>
  <si>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</si>
  <si>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</si>
  <si>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</si>
  <si>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</si>
  <si>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</si>
  <si>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</si>
  <si>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</si>
  <si>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</si>
  <si>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</si>
  <si>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</si>
  <si>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</si>
  <si>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</si>
  <si>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</si>
  <si>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</si>
  <si>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</si>
  <si>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</si>
  <si>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</si>
  <si>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</si>
  <si>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</si>
  <si>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</si>
  <si>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</si>
  <si>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</si>
  <si>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</si>
  <si>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</si>
  <si>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</si>
  <si>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</si>
  <si>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</si>
  <si>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</si>
  <si>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</si>
  <si>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</si>
  <si>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</si>
  <si>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</si>
  <si>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</si>
  <si>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</si>
  <si>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</si>
  <si>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</si>
  <si>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</si>
  <si>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</si>
  <si>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</si>
  <si>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</si>
  <si>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</si>
  <si>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</si>
  <si>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</si>
  <si>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</si>
  <si>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</si>
  <si>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</si>
  <si>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</si>
  <si>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</si>
  <si>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</si>
  <si>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</si>
  <si>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</si>
  <si>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</si>
  <si>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</si>
  <si>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</si>
  <si>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</si>
  <si>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</si>
  <si>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</si>
  <si>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</si>
  <si>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</si>
  <si>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</si>
  <si>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</si>
  <si>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</si>
  <si>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</si>
  <si>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</si>
  <si>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</si>
  <si>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</si>
  <si>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</si>
  <si>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</si>
  <si>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</si>
  <si>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</si>
  <si>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</si>
  <si>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</si>
  <si>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</si>
  <si>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</si>
  <si>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</si>
  <si>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</si>
  <si>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</si>
  <si>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</si>
  <si>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</si>
  <si>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</si>
  <si>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</si>
  <si>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</si>
  <si>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</si>
  <si>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</si>
  <si>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</si>
  <si>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</si>
  <si>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</si>
  <si>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</si>
  <si>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</si>
  <si>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</si>
  <si>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</si>
  <si>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</si>
  <si>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</si>
  <si>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</si>
  <si>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</si>
  <si>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</si>
  <si>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</si>
  <si>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</si>
  <si>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</si>
  <si>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</si>
  <si>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</si>
  <si>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</si>
  <si>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</si>
  <si>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</si>
  <si>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</si>
  <si>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</si>
  <si>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</si>
  <si>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</si>
  <si>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</si>
  <si>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</si>
  <si>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</si>
  <si>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</si>
  <si>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</si>
  <si>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</si>
  <si>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</si>
  <si>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</si>
  <si>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</si>
  <si>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</si>
  <si>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</si>
  <si>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</si>
  <si>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</si>
  <si>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</si>
  <si>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</si>
  <si>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</si>
  <si>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</si>
  <si>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</si>
  <si>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</si>
  <si>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</si>
  <si>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</si>
  <si>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</si>
  <si>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</si>
  <si>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</si>
  <si>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</si>
  <si>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</si>
  <si>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</si>
  <si>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</si>
  <si>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</si>
  <si>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</si>
  <si>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</si>
  <si>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</si>
  <si>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</si>
  <si>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</si>
  <si>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</si>
  <si>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</si>
  <si>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</si>
  <si>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</si>
  <si>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</si>
  <si>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</si>
  <si>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</si>
  <si>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</si>
  <si>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</si>
  <si>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</si>
  <si>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</si>
  <si>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</si>
  <si>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</si>
  <si>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</si>
  <si>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</si>
  <si>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</si>
  <si>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</si>
  <si>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</si>
  <si>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</si>
  <si>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</si>
  <si>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</si>
  <si>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</si>
  <si>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</si>
  <si>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</si>
  <si>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</si>
  <si>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</si>
  <si>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</si>
  <si>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</si>
  <si>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</si>
  <si>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</si>
  <si>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</si>
  <si>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</si>
  <si>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</si>
  <si>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</si>
  <si>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</si>
  <si>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</si>
  <si>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</si>
  <si>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</si>
  <si>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</si>
  <si>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</si>
  <si>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</si>
  <si>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</si>
  <si>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</si>
  <si>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</si>
  <si>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</si>
  <si>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</si>
  <si>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</si>
  <si>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</si>
  <si>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</si>
  <si>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</si>
  <si>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</si>
  <si>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</si>
  <si>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</si>
  <si>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</si>
  <si>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</si>
  <si>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</si>
  <si>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</si>
  <si>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</si>
  <si>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</si>
  <si>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</si>
  <si>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</si>
  <si>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</si>
  <si>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</si>
  <si>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</si>
  <si>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</si>
  <si>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</si>
  <si>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</si>
  <si>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</si>
  <si>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</si>
  <si>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</si>
  <si>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</si>
  <si>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</si>
  <si>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</si>
  <si>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</si>
  <si>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</si>
  <si>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</si>
  <si>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</si>
  <si>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</si>
  <si>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</si>
  <si>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</si>
  <si>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</si>
  <si>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</si>
  <si>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</si>
  <si>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</si>
  <si>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</si>
  <si>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</si>
  <si>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</si>
  <si>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</si>
  <si>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</si>
  <si>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</si>
  <si>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</si>
  <si>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</si>
  <si>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</si>
  <si>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</si>
  <si>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</si>
  <si>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</si>
  <si>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</si>
  <si>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</si>
  <si>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</si>
  <si>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</si>
  <si>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</si>
  <si>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</si>
  <si>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</si>
  <si>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</si>
  <si>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</si>
  <si>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</si>
  <si>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</si>
  <si>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</si>
  <si>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</si>
  <si>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</si>
  <si>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</si>
  <si>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</si>
  <si>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</si>
  <si>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</si>
  <si>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</si>
  <si>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</si>
  <si>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</si>
  <si>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</si>
  <si>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</si>
  <si>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</si>
  <si>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</si>
  <si>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</si>
  <si>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</si>
  <si>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</si>
  <si>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</si>
  <si>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</si>
  <si>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</si>
  <si>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</si>
  <si>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</si>
  <si>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</si>
  <si>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</si>
  <si>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</si>
  <si>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</si>
  <si>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</si>
  <si>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</si>
  <si>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</si>
  <si>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</si>
  <si>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</si>
  <si>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</si>
  <si>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</si>
  <si>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</si>
  <si>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</si>
  <si>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</si>
  <si>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</si>
  <si>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</si>
  <si>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</si>
  <si>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</si>
  <si>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</si>
  <si>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</si>
  <si>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</si>
  <si>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</si>
  <si>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</si>
  <si>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</si>
  <si>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</si>
  <si>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</si>
  <si>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</si>
  <si>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</si>
  <si>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</si>
  <si>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</si>
  <si>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</si>
  <si>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</si>
  <si>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</si>
  <si>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</si>
  <si>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</si>
  <si>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</si>
  <si>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</si>
  <si>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</si>
  <si>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</si>
  <si>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</si>
  <si>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</si>
  <si>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</si>
  <si>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</si>
  <si>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</si>
  <si>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</si>
  <si>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</si>
  <si>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</si>
  <si>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</si>
  <si>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</si>
  <si>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</si>
  <si>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</si>
  <si>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</si>
  <si>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</si>
  <si>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</si>
  <si>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</si>
  <si>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</si>
  <si>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</si>
  <si>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</si>
  <si>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</si>
  <si>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</si>
  <si>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</si>
  <si>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</si>
  <si>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</si>
  <si>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</si>
  <si>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</si>
  <si>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</si>
  <si>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</si>
  <si>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</si>
  <si>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</si>
  <si>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</si>
  <si>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</si>
  <si>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</si>
  <si>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</si>
  <si>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</si>
  <si>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</si>
  <si>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</si>
  <si>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</si>
  <si>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</si>
  <si>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</si>
  <si>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</si>
  <si>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</si>
  <si>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</si>
  <si>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</si>
  <si>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</si>
  <si>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</si>
  <si>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</si>
  <si>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</si>
  <si>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</si>
  <si>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</si>
  <si>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</si>
  <si>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</si>
  <si>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</si>
  <si>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</si>
  <si>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</si>
  <si>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</si>
  <si>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</si>
  <si>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</si>
  <si>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</si>
  <si>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</si>
  <si>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</si>
  <si>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</si>
  <si>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</si>
  <si>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</si>
  <si>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</si>
  <si>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</si>
  <si>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</si>
  <si>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</si>
  <si>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</si>
  <si>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</si>
  <si>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</si>
  <si>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</si>
  <si>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</si>
  <si>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</si>
  <si>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</si>
  <si>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</si>
  <si>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</si>
  <si>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</si>
  <si>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</si>
  <si>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</si>
  <si>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</si>
  <si>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</si>
  <si>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</si>
  <si>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</si>
  <si>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</si>
  <si>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</si>
  <si>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</si>
  <si>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</si>
  <si>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</si>
  <si>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</si>
  <si>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</si>
  <si>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</si>
  <si>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</si>
  <si>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</si>
  <si>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</si>
  <si>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</si>
  <si>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</si>
  <si>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</si>
  <si>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</si>
  <si>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</si>
  <si>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</si>
  <si>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</si>
  <si>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</si>
  <si>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</si>
  <si>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</si>
  <si>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</si>
  <si>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</si>
  <si>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</si>
  <si>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</si>
  <si>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</si>
  <si>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</si>
  <si>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</si>
  <si>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</si>
  <si>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</si>
  <si>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</si>
  <si>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</si>
  <si>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</si>
  <si>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</si>
  <si>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</si>
  <si>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</si>
  <si>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</si>
  <si>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</si>
  <si>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</si>
  <si>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</si>
  <si>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</si>
  <si>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</si>
  <si>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</si>
  <si>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</si>
  <si>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</si>
  <si>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</si>
  <si>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</si>
  <si>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</si>
  <si>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</si>
  <si>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</si>
  <si>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</si>
  <si>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</si>
  <si>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</si>
  <si>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</si>
  <si>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</si>
  <si>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</si>
  <si>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</si>
  <si>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</si>
  <si>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</si>
  <si>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</si>
  <si>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</si>
  <si>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</si>
  <si>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</si>
  <si>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</si>
  <si>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</si>
  <si>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</si>
  <si>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</si>
  <si>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</si>
  <si>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</si>
  <si>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</si>
  <si>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</si>
  <si>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</si>
  <si>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</si>
  <si>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</si>
  <si>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</si>
  <si>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</si>
  <si>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</si>
  <si>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</si>
  <si>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</si>
  <si>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</si>
  <si>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</si>
  <si>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</si>
  <si>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</si>
  <si>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</si>
  <si>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</si>
  <si>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</si>
  <si>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</si>
  <si>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</si>
  <si>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</si>
  <si>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</si>
  <si>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</si>
  <si>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</si>
  <si>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</si>
  <si>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</si>
  <si>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</si>
  <si>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</si>
  <si>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</si>
  <si>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</si>
  <si>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</si>
  <si>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</si>
  <si>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</si>
  <si>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</si>
  <si>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</si>
  <si>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</si>
  <si>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</si>
  <si>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</si>
  <si>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</si>
  <si>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</si>
  <si>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</si>
  <si>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</si>
  <si>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</si>
  <si>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</si>
  <si>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</si>
  <si>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</si>
  <si>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</si>
  <si>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</si>
  <si>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</si>
  <si>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</si>
  <si>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</si>
  <si>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</si>
  <si>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</si>
  <si>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</si>
  <si>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</si>
  <si>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</si>
  <si>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</si>
  <si>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</si>
  <si>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</si>
  <si>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</si>
  <si>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</si>
  <si>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</si>
  <si>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</si>
  <si>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</si>
  <si>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</si>
  <si>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</si>
  <si>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</si>
  <si>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</si>
  <si>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</si>
  <si>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</si>
  <si>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</si>
  <si>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</si>
  <si>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</si>
  <si>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</si>
  <si>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</si>
  <si>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</si>
  <si>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</si>
  <si>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</si>
  <si>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</si>
  <si>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</si>
  <si>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</si>
  <si>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</si>
  <si>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</si>
  <si>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</si>
  <si>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</si>
  <si>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</si>
  <si>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</si>
  <si>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</si>
  <si>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</si>
  <si>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</si>
  <si>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</si>
  <si>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</si>
  <si>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</si>
  <si>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</si>
  <si>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</si>
  <si>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</si>
  <si>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</si>
  <si>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</si>
  <si>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</si>
  <si>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</si>
  <si>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</si>
  <si>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</si>
  <si>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</si>
  <si>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</si>
  <si>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</si>
  <si>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</si>
  <si>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</si>
  <si>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</si>
  <si>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</si>
  <si>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</si>
  <si>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</si>
  <si>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</si>
  <si>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</si>
  <si>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</si>
  <si>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</si>
  <si>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</si>
  <si>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</si>
  <si>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</si>
  <si>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</si>
  <si>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</si>
  <si>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</si>
  <si>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</si>
  <si>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</si>
  <si>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</si>
  <si>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</si>
  <si>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</si>
  <si>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</si>
  <si>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</si>
  <si>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</si>
  <si>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</si>
  <si>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</si>
  <si>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</si>
  <si>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</si>
  <si>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</si>
  <si>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</si>
  <si>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</si>
  <si>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</si>
  <si>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</si>
  <si>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</si>
  <si>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</si>
  <si>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</si>
  <si>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</si>
  <si>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</si>
  <si>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</si>
  <si>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</si>
  <si>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</si>
  <si>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</si>
  <si>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</si>
  <si>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</si>
  <si>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</si>
  <si>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</si>
  <si>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</si>
  <si>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</si>
  <si>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</si>
  <si>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</si>
  <si>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</si>
  <si>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</si>
  <si>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</si>
  <si>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</si>
  <si>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</si>
  <si>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</si>
  <si>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</si>
  <si>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</si>
  <si>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</si>
  <si>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</si>
  <si>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</si>
  <si>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</si>
  <si>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</si>
  <si>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</si>
  <si>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</si>
  <si>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</si>
  <si>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</si>
  <si>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</si>
  <si>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</si>
  <si>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</si>
  <si>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</si>
  <si>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</si>
  <si>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</si>
  <si>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</si>
  <si>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</si>
  <si>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</si>
  <si>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</si>
  <si>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</si>
  <si>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</si>
  <si>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</si>
  <si>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</si>
  <si>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</si>
  <si>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</si>
  <si>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</si>
  <si>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</si>
  <si>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</si>
  <si>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</si>
  <si>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</si>
  <si>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</si>
  <si>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</si>
  <si>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</si>
  <si>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</si>
  <si>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</si>
  <si>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</si>
  <si>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</si>
  <si>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</si>
  <si>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</si>
  <si>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</si>
  <si>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</si>
  <si>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</si>
  <si>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</si>
  <si>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</si>
  <si>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</si>
  <si>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</si>
  <si>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</si>
  <si>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</si>
  <si>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</si>
  <si>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</si>
  <si>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</si>
  <si>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</si>
  <si>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</si>
  <si>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</si>
  <si>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</si>
  <si>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</si>
  <si>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</si>
  <si>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</si>
  <si>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</si>
  <si>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</si>
  <si>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</si>
  <si>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</si>
  <si>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</si>
  <si>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</si>
  <si>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</si>
  <si>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</si>
  <si>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</si>
  <si>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</si>
  <si>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</si>
  <si>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</si>
  <si>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</si>
  <si>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</si>
  <si>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</si>
  <si>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</si>
  <si>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</si>
  <si>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</si>
  <si>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</si>
  <si>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</si>
  <si>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</si>
  <si>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</si>
  <si>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</si>
  <si>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</si>
  <si>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</si>
  <si>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</si>
  <si>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</si>
  <si>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</si>
  <si>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</si>
  <si>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</si>
  <si>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</si>
  <si>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</si>
  <si>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</si>
  <si>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</si>
  <si>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</si>
  <si>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</si>
  <si>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</si>
  <si>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</si>
  <si>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</si>
  <si>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</si>
  <si>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</si>
  <si>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</si>
  <si>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</si>
  <si>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</si>
  <si>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</si>
  <si>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</si>
  <si>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</si>
  <si>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</si>
  <si>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</si>
  <si>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</si>
  <si>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</si>
  <si>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</si>
  <si>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</si>
  <si>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</si>
  <si>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</si>
  <si>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</si>
  <si>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</si>
  <si>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</si>
  <si>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</si>
  <si>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</si>
  <si>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</si>
  <si>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</si>
  <si>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</si>
  <si>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</si>
  <si>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</si>
  <si>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</si>
  <si>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</si>
  <si>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</si>
  <si>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</si>
  <si>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</si>
  <si>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</si>
  <si>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</si>
  <si>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</si>
  <si>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</si>
  <si>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</si>
  <si>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</si>
  <si>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</si>
  <si>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</si>
  <si>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</si>
  <si>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</si>
  <si>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</si>
  <si>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</si>
  <si>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</si>
  <si>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</si>
  <si>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</si>
  <si>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</si>
  <si>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</si>
  <si>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</si>
  <si>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</si>
  <si>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</si>
  <si>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</si>
  <si>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</si>
  <si>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</si>
  <si>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</si>
  <si>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</si>
  <si>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</si>
  <si>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</si>
  <si>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</si>
  <si>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</si>
  <si>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</si>
  <si>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</si>
  <si>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</si>
  <si>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</si>
  <si>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</si>
  <si>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</si>
  <si>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</si>
  <si>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</si>
  <si>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</si>
  <si>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</si>
  <si>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</si>
  <si>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</si>
  <si>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</si>
  <si>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</si>
  <si>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</si>
  <si>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</si>
  <si>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</si>
  <si>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</si>
  <si>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</si>
  <si>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</si>
  <si>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</si>
  <si>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</si>
  <si>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</si>
  <si>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</si>
  <si>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</si>
  <si>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</si>
  <si>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</si>
  <si>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</si>
  <si>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</si>
  <si>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</si>
  <si>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</si>
  <si>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</si>
  <si>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</si>
  <si>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</si>
  <si>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</si>
  <si>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</si>
  <si>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</si>
  <si>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</si>
  <si>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</si>
  <si>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</si>
  <si>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</si>
  <si>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</si>
  <si>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</si>
  <si>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</si>
  <si>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</si>
  <si>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</si>
  <si>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</si>
  <si>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</si>
  <si>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</si>
  <si>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</si>
  <si>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</si>
  <si>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</si>
  <si>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</si>
  <si>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</si>
  <si>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</si>
  <si>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</si>
  <si>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</si>
  <si>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</si>
  <si>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</si>
  <si>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</si>
  <si>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</si>
  <si>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</si>
  <si>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</si>
  <si>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</si>
  <si>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</si>
  <si>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</si>
  <si>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</si>
  <si>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</si>
  <si>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</si>
  <si>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</si>
  <si>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</si>
  <si>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</si>
  <si>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</si>
  <si>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</si>
  <si>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</si>
  <si>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</si>
  <si>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</si>
  <si>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</si>
  <si>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</si>
  <si>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</si>
  <si>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</si>
  <si>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</si>
  <si>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</si>
  <si>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</si>
  <si>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</si>
  <si>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</si>
  <si>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</si>
  <si>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</si>
  <si>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</si>
  <si>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</si>
  <si>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</si>
  <si>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</si>
  <si>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</si>
  <si>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</si>
  <si>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</si>
  <si>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</si>
  <si>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</si>
  <si>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</si>
  <si>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</si>
  <si>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</si>
  <si>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</si>
  <si>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</si>
  <si>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</si>
  <si>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</si>
  <si>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</si>
  <si>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</si>
  <si>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</si>
  <si>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</si>
  <si>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</si>
  <si>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</si>
  <si>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</si>
  <si>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</si>
  <si>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</si>
  <si>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</si>
  <si>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</si>
  <si>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</si>
  <si>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</si>
  <si>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</si>
  <si>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</si>
  <si>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</si>
  <si>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</si>
  <si>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</si>
  <si>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</si>
  <si>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</si>
  <si>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</si>
  <si>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</si>
  <si>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</si>
  <si>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</si>
  <si>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</si>
  <si>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</si>
  <si>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</si>
  <si>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</si>
  <si>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</si>
  <si>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</si>
  <si>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</si>
  <si>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</si>
  <si>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</si>
  <si>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</si>
  <si>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</si>
  <si>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</si>
  <si>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</si>
  <si>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</si>
  <si>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</si>
  <si>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</si>
  <si>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</si>
  <si>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</si>
  <si>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</si>
  <si>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</si>
  <si>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</si>
  <si>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</si>
  <si>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</si>
  <si>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</si>
  <si>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</si>
  <si>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</si>
  <si>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</si>
  <si>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</si>
  <si>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</si>
  <si>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</si>
  <si>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</si>
  <si>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</si>
  <si>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</si>
  <si>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</si>
  <si>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</si>
  <si>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</si>
  <si>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</si>
  <si>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</si>
  <si>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</si>
  <si>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</si>
  <si>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</si>
  <si>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</si>
  <si>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</si>
  <si>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</si>
  <si>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</si>
  <si>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</si>
  <si>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</si>
  <si>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</si>
  <si>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</si>
  <si>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</si>
  <si>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</si>
  <si>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</si>
  <si>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</si>
  <si>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</si>
  <si>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</si>
  <si>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</si>
  <si>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</si>
  <si>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</si>
  <si>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</si>
  <si>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</si>
  <si>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</si>
  <si>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</si>
  <si>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</si>
  <si>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</si>
  <si>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</si>
  <si>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</si>
  <si>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</si>
  <si>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</si>
  <si>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</si>
  <si>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</si>
  <si>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</si>
  <si>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</si>
  <si>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</si>
  <si>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</si>
  <si>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</si>
  <si>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</si>
  <si>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</si>
  <si>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</si>
  <si>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</si>
  <si>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</si>
  <si>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</si>
  <si>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</si>
  <si>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</si>
  <si>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</si>
  <si>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</si>
  <si>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</si>
  <si>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</si>
  <si>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</si>
  <si>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</si>
  <si>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</si>
  <si>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</si>
  <si>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</si>
  <si>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</si>
  <si>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</si>
  <si>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</si>
  <si>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</si>
  <si>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</si>
  <si>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</si>
  <si>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</si>
  <si>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</si>
  <si>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</si>
  <si>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</si>
  <si>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</si>
  <si>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</si>
  <si>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</si>
  <si>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</si>
  <si>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</si>
  <si>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</si>
  <si>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</si>
  <si>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</si>
  <si>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</si>
  <si>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</si>
  <si>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</si>
  <si>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</si>
  <si>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</si>
  <si>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</si>
  <si>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</si>
  <si>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</si>
  <si>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</si>
  <si>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</si>
  <si>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</si>
  <si>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</si>
  <si>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</si>
  <si>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</si>
  <si>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</si>
  <si>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</si>
  <si>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</si>
  <si>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</si>
  <si>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</si>
  <si>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</si>
  <si>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</si>
  <si>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</si>
  <si>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</si>
  <si>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</si>
  <si>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</si>
  <si>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</si>
  <si>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</si>
  <si>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</si>
  <si>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</si>
  <si>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</si>
  <si>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</si>
  <si>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</si>
  <si>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</si>
  <si>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</si>
  <si>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</si>
  <si>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</si>
  <si>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</si>
  <si>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</si>
  <si>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</si>
  <si>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</si>
  <si>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</si>
  <si>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</si>
  <si>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</si>
  <si>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</si>
  <si>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</si>
  <si>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</si>
  <si>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</si>
  <si>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</si>
  <si>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</si>
  <si>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</si>
  <si>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</si>
  <si>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</si>
  <si>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</si>
  <si>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</si>
  <si>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</si>
  <si>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</si>
  <si>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</si>
  <si>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</si>
  <si>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</si>
  <si>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</si>
  <si>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</si>
  <si>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</si>
  <si>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</si>
  <si>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</si>
  <si>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</si>
  <si>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</si>
  <si>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</si>
  <si>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</si>
  <si>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</si>
  <si>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</si>
  <si>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</si>
  <si>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</si>
  <si>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</si>
  <si>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</si>
  <si>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</si>
  <si>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</si>
  <si>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</si>
  <si>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</si>
  <si>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</si>
  <si>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</si>
  <si>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</si>
  <si>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</si>
  <si>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</si>
  <si>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</si>
  <si>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</si>
  <si>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</si>
  <si>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</si>
  <si>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</si>
  <si>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</si>
  <si>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</si>
  <si>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</si>
  <si>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</si>
  <si>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</si>
  <si>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</si>
  <si>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</si>
  <si>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</si>
  <si>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</si>
  <si>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</si>
  <si>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</si>
  <si>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</si>
  <si>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</si>
  <si>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</si>
  <si>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</si>
  <si>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</si>
  <si>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</si>
  <si>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</si>
  <si>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</si>
  <si>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</si>
  <si>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</si>
  <si>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</si>
  <si>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</si>
  <si>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</si>
  <si>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</si>
  <si>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</si>
  <si>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</si>
  <si>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</si>
  <si>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</si>
  <si>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</si>
  <si>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</si>
  <si>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</si>
  <si>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</si>
  <si>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</si>
  <si>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</si>
  <si>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</si>
  <si>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</si>
  <si>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</si>
  <si>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</si>
  <si>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</si>
  <si>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</si>
  <si>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</si>
  <si>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</si>
  <si>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</si>
  <si>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</si>
  <si>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</si>
  <si>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</si>
  <si>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</si>
  <si>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</si>
  <si>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</si>
  <si>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</si>
  <si>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</si>
  <si>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</si>
  <si>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</si>
  <si>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</si>
  <si>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</si>
  <si>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</si>
  <si>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</si>
  <si>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</si>
  <si>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</si>
  <si>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</si>
  <si>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</si>
  <si>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</si>
  <si>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</si>
  <si>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</si>
  <si>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</si>
  <si>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</si>
  <si>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</si>
  <si>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</si>
  <si>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</si>
  <si>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</si>
  <si>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</si>
  <si>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</si>
  <si>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</si>
  <si>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</si>
  <si>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</si>
  <si>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</si>
  <si>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</si>
  <si>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</si>
  <si>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</si>
  <si>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</si>
  <si>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</si>
  <si>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</si>
  <si>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</si>
  <si>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</si>
  <si>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</si>
  <si>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</si>
  <si>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</si>
  <si>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</si>
  <si>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</si>
  <si>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</si>
  <si>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</si>
  <si>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</si>
  <si>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</si>
  <si>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</si>
  <si>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</si>
  <si>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</si>
  <si>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</si>
  <si>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</si>
  <si>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</si>
  <si>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</si>
  <si>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</si>
  <si>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</si>
  <si>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</si>
  <si>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</si>
  <si>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</si>
  <si>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</si>
  <si>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</si>
  <si>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</si>
  <si>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</si>
  <si>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</si>
  <si>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</si>
  <si>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</si>
  <si>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</si>
  <si>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</si>
  <si>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</si>
  <si>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</si>
  <si>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</si>
  <si>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</si>
  <si>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</si>
  <si>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</si>
  <si>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</si>
  <si>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</si>
  <si>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</si>
  <si>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</si>
  <si>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</si>
  <si>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</si>
  <si>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</si>
  <si>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</si>
  <si>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</si>
  <si>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</si>
  <si>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</si>
  <si>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</si>
  <si>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</si>
  <si>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</si>
  <si>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</si>
  <si>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</si>
  <si>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</si>
  <si>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</si>
  <si>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</si>
  <si>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</si>
  <si>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</si>
  <si>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</si>
  <si>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</si>
  <si>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</si>
  <si>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</si>
  <si>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</si>
  <si>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</si>
  <si>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</si>
  <si>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</si>
  <si>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</si>
  <si>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</si>
  <si>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</si>
  <si>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</si>
  <si>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</si>
  <si>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</si>
  <si>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</si>
  <si>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</si>
  <si>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</si>
  <si>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</si>
  <si>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</si>
  <si>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</si>
  <si>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</si>
  <si>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</si>
  <si>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</si>
  <si>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</si>
  <si>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</si>
  <si>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</si>
  <si>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</si>
  <si>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</si>
  <si>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</si>
  <si>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</si>
  <si>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</si>
  <si>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</si>
  <si>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</si>
  <si>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</si>
  <si>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</si>
  <si>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</si>
  <si>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</si>
  <si>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</si>
  <si>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</si>
  <si>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</si>
  <si>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</si>
  <si>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</si>
  <si>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</si>
  <si>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</si>
  <si>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</si>
  <si>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</si>
  <si>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</si>
  <si>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</si>
  <si>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</si>
  <si>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</si>
  <si>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</si>
  <si>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</si>
  <si>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</si>
  <si>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</si>
  <si>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</si>
  <si>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</si>
  <si>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</si>
  <si>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</si>
  <si>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</si>
  <si>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</si>
  <si>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</si>
  <si>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</si>
  <si>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</si>
  <si>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</si>
  <si>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</si>
  <si>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</si>
  <si>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</si>
  <si>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</si>
  <si>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</si>
  <si>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</si>
  <si>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</si>
  <si>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</si>
  <si>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</si>
  <si>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</si>
  <si>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</si>
  <si>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</si>
  <si>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</si>
  <si>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</si>
  <si>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</si>
  <si>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</si>
  <si>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</si>
  <si>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</si>
  <si>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</si>
  <si>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</si>
  <si>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</si>
  <si>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</si>
  <si>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</si>
  <si>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</si>
  <si>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</si>
  <si>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</si>
  <si>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</si>
  <si>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</si>
  <si>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</si>
  <si>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</si>
  <si>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</si>
  <si>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</si>
  <si>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</si>
  <si>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</si>
  <si>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</si>
  <si>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</si>
  <si>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</si>
  <si>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</si>
  <si>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</si>
  <si>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</si>
  <si>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</si>
  <si>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</si>
  <si>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</si>
  <si>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</si>
  <si>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</si>
  <si>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</si>
  <si>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</si>
  <si>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</si>
  <si>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</si>
  <si>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</si>
  <si>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</si>
  <si>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</si>
  <si>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</si>
  <si>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</si>
  <si>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</si>
  <si>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</si>
  <si>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</si>
  <si>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</si>
  <si>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</si>
  <si>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</si>
  <si>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</si>
  <si>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</si>
  <si>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</si>
  <si>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</si>
  <si>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</si>
  <si>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</si>
  <si>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</si>
  <si>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</si>
  <si>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</si>
  <si>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</si>
  <si>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</si>
  <si>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</si>
  <si>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</si>
  <si>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</si>
  <si>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</si>
  <si>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</si>
  <si>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</si>
  <si>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</si>
  <si>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</si>
  <si>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</si>
  <si>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</si>
  <si>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</si>
  <si>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</si>
  <si>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</si>
  <si>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</si>
  <si>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</si>
  <si>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</si>
  <si>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</si>
  <si>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</si>
  <si>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</si>
  <si>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</si>
  <si>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</si>
  <si>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</si>
  <si>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</si>
  <si>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</si>
  <si>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</si>
  <si>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</si>
  <si>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</si>
  <si>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</si>
  <si>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</si>
  <si>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</si>
  <si>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</si>
  <si>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</si>
  <si>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</si>
  <si>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</si>
  <si>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</si>
  <si>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</si>
  <si>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</si>
  <si>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</si>
  <si>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</si>
  <si>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</si>
  <si>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</si>
  <si>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</si>
  <si>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</si>
  <si>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</si>
  <si>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</si>
  <si>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</si>
  <si>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</si>
  <si>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</si>
  <si>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</si>
  <si>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</si>
  <si>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</si>
  <si>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</si>
  <si>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</si>
  <si>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</si>
  <si>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</si>
  <si>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</si>
  <si>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</si>
  <si>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</si>
  <si>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</si>
  <si>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</si>
  <si>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</si>
  <si>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</si>
  <si>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</si>
  <si>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</si>
  <si>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</si>
  <si>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</si>
  <si>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</si>
  <si>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</si>
  <si>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</si>
  <si>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</si>
  <si>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</si>
  <si>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</si>
  <si>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</si>
  <si>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</si>
  <si>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</si>
  <si>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</si>
  <si>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</si>
  <si>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</si>
  <si>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</si>
  <si>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</si>
  <si>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</si>
  <si>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</si>
  <si>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</si>
  <si>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</si>
  <si>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</si>
  <si>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</si>
  <si>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</si>
  <si>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</si>
  <si>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</si>
  <si>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</si>
  <si>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</si>
  <si>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</si>
  <si>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</si>
  <si>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</si>
  <si>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</si>
  <si>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</si>
  <si>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</si>
  <si>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</si>
  <si>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</si>
  <si>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</si>
  <si>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</si>
  <si>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</si>
  <si>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</si>
  <si>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</si>
  <si>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</si>
  <si>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</si>
  <si>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</si>
  <si>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</si>
  <si>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</si>
  <si>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</si>
  <si>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</si>
  <si>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</si>
  <si>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</si>
  <si>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</si>
  <si>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</si>
  <si>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</si>
  <si>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</si>
  <si>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</si>
  <si>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</si>
  <si>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</si>
  <si>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</si>
  <si>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</si>
  <si>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</si>
  <si>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</si>
  <si>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</si>
  <si>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</si>
  <si>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</si>
  <si>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</si>
  <si>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</si>
  <si>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</si>
  <si>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</si>
  <si>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</si>
  <si>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</si>
  <si>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</si>
  <si>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</si>
  <si>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</si>
  <si>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</si>
  <si>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</si>
  <si>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</si>
  <si>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</si>
  <si>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</si>
  <si>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</si>
  <si>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</si>
  <si>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</si>
  <si>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</si>
  <si>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</si>
  <si>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</si>
  <si>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</si>
  <si>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</si>
  <si>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</si>
  <si>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</si>
  <si>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</si>
  <si>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</si>
  <si>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</si>
  <si>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</si>
  <si>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</si>
  <si>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</si>
  <si>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</si>
  <si>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</si>
  <si>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</si>
  <si>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</si>
  <si>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</si>
  <si>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</si>
  <si>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</si>
  <si>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</si>
  <si>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</si>
  <si>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</si>
  <si>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</si>
  <si>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</si>
  <si>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</si>
  <si>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</si>
  <si>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</si>
  <si>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</si>
  <si>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</si>
  <si>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</si>
  <si>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</si>
  <si>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</si>
  <si>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</si>
  <si>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</si>
  <si>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</si>
  <si>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</si>
  <si>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</si>
  <si>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</si>
  <si>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</si>
  <si>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</si>
  <si>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</si>
  <si>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</si>
  <si>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</si>
  <si>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</si>
  <si>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</si>
  <si>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</si>
  <si>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</si>
  <si>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</si>
  <si>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</si>
  <si>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</si>
  <si>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</si>
  <si>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</si>
  <si>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</si>
  <si>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</si>
  <si>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</si>
  <si>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</si>
  <si>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</si>
  <si>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</si>
  <si>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</si>
  <si>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</si>
  <si>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</si>
  <si>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</si>
  <si>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</si>
  <si>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</si>
  <si>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</si>
  <si>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</si>
  <si>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</si>
  <si>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</si>
  <si>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</si>
  <si>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</si>
  <si>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</si>
  <si>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</si>
  <si>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</si>
  <si>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</si>
  <si>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</si>
  <si>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</si>
  <si>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</si>
  <si>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</si>
  <si>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</si>
  <si>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</si>
  <si>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</si>
  <si>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</si>
  <si>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</si>
  <si>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</si>
  <si>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</si>
  <si>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</si>
  <si>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</si>
  <si>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</si>
  <si>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</si>
  <si>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</si>
  <si>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</si>
  <si>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</si>
  <si>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</si>
  <si>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</si>
  <si>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</si>
  <si>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</si>
  <si>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</si>
  <si>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</si>
  <si>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</si>
  <si>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</si>
  <si>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</si>
  <si>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</si>
  <si>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</si>
  <si>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</si>
  <si>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</si>
  <si>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</si>
  <si>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</si>
  <si>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</si>
  <si>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</si>
  <si>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</si>
  <si>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</si>
  <si>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</si>
  <si>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</si>
  <si>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</si>
  <si>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</si>
  <si>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</si>
  <si>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</si>
  <si>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</si>
  <si>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</si>
  <si>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</si>
  <si>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</si>
  <si>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</si>
  <si>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</si>
  <si>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</si>
  <si>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</si>
  <si>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</si>
  <si>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</si>
  <si>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</si>
  <si>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</si>
  <si>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</si>
  <si>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</si>
  <si>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</si>
  <si>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</si>
  <si>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</si>
  <si>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</si>
  <si>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</si>
  <si>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</si>
  <si>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</si>
  <si>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</si>
  <si>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</si>
  <si>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</si>
  <si>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</si>
  <si>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</si>
  <si>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</si>
  <si>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</si>
  <si>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</si>
  <si>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</si>
  <si>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</si>
  <si>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</si>
  <si>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</si>
  <si>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</si>
  <si>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</si>
  <si>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</si>
  <si>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</si>
  <si>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</si>
  <si>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</si>
  <si>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</si>
  <si>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</si>
  <si>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</si>
  <si>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</si>
  <si>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</si>
  <si>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</si>
  <si>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</si>
  <si>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</si>
  <si>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</si>
  <si>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</si>
  <si>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</si>
  <si>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</si>
  <si>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</si>
  <si>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</si>
  <si>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</si>
  <si>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</si>
  <si>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</si>
  <si>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</si>
  <si>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</si>
  <si>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</si>
  <si>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</si>
  <si>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</si>
  <si>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</si>
  <si>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</si>
  <si>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</si>
  <si>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</si>
  <si>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</si>
  <si>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</si>
  <si>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</si>
  <si>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</si>
  <si>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</si>
  <si>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</si>
  <si>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</si>
  <si>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</si>
  <si>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</si>
  <si>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</si>
  <si>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</si>
  <si>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</si>
  <si>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</si>
  <si>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</si>
  <si>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</si>
  <si>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</si>
  <si>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</si>
  <si>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</si>
  <si>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</si>
  <si>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</si>
  <si>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</si>
  <si>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</si>
  <si>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</si>
  <si>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</si>
  <si>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</si>
  <si>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</si>
  <si>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</si>
  <si>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</si>
  <si>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</si>
  <si>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</si>
  <si>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</si>
  <si>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</si>
  <si>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</si>
  <si>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</si>
  <si>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</si>
  <si>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</si>
  <si>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</si>
  <si>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</si>
  <si>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</si>
  <si>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</si>
  <si>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</si>
  <si>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</si>
  <si>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</si>
  <si>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</si>
  <si>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</si>
  <si>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</si>
  <si>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</si>
  <si>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</si>
  <si>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</si>
  <si>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</si>
  <si>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</si>
  <si>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</si>
  <si>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</si>
  <si>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</si>
  <si>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</si>
  <si>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</si>
  <si>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</si>
  <si>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</si>
  <si>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</si>
  <si>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</si>
  <si>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</si>
  <si>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</si>
  <si>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</si>
  <si>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</si>
  <si>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</si>
  <si>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</si>
  <si>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</si>
  <si>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</si>
  <si>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</si>
  <si>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</si>
  <si>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</si>
  <si>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</si>
  <si>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</si>
  <si>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</si>
  <si>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</si>
  <si>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</si>
  <si>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</si>
  <si>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</si>
  <si>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</si>
  <si>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</si>
  <si>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</si>
  <si>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</si>
  <si>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</si>
  <si>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</si>
  <si>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</si>
  <si>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</si>
  <si>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</si>
  <si>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</si>
  <si>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</si>
  <si>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</si>
  <si>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</si>
  <si>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</si>
  <si>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</si>
  <si>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</si>
  <si>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</si>
  <si>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</si>
  <si>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</si>
  <si>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</si>
  <si>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</si>
  <si>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</si>
  <si>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</si>
  <si>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</si>
  <si>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</si>
  <si>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</si>
  <si>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</si>
  <si>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</si>
  <si>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</si>
  <si>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</si>
  <si>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</si>
  <si>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</si>
  <si>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</si>
  <si>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</si>
  <si>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</si>
  <si>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</si>
  <si>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</si>
  <si>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</si>
  <si>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</si>
  <si>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</si>
  <si>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</si>
  <si>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</si>
  <si>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</si>
  <si>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</si>
  <si>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</si>
  <si>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</si>
  <si>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</si>
  <si>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</si>
  <si>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</si>
  <si>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</si>
  <si>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</si>
  <si>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</si>
  <si>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</si>
  <si>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</si>
  <si>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</si>
  <si>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</si>
  <si>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</si>
  <si>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</si>
  <si>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</si>
  <si>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</si>
  <si>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</si>
  <si>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</si>
  <si>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</si>
  <si>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</si>
  <si>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</si>
  <si>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</si>
  <si>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</si>
  <si>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</si>
  <si>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</si>
  <si>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</si>
  <si>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</si>
  <si>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</si>
  <si>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</si>
  <si>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</si>
  <si>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</si>
  <si>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</si>
  <si>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</si>
  <si>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</si>
  <si>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</si>
  <si>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</si>
  <si>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</si>
  <si>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</si>
  <si>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</si>
  <si>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</si>
  <si>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</si>
  <si>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</si>
  <si>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</si>
  <si>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</si>
  <si>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</si>
  <si>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</si>
  <si>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</si>
  <si>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</si>
  <si>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</si>
  <si>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</si>
  <si>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</si>
  <si>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</si>
  <si>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</si>
  <si>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</si>
  <si>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</si>
  <si>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</si>
  <si>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</si>
  <si>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</si>
  <si>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</si>
  <si>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</si>
  <si>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</si>
  <si>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</si>
  <si>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</si>
  <si>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</si>
  <si>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</si>
  <si>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</si>
  <si>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</si>
  <si>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</si>
  <si>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</si>
  <si>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</si>
  <si>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</si>
  <si>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</si>
  <si>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</si>
  <si>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</si>
  <si>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</si>
  <si>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</si>
  <si>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</si>
  <si>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</si>
  <si>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</si>
  <si>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</si>
  <si>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</si>
  <si>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</si>
  <si>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</si>
  <si>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</si>
  <si>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</si>
  <si>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</si>
  <si>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</si>
  <si>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</si>
  <si>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</si>
  <si>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</si>
  <si>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</si>
  <si>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</si>
  <si>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</si>
  <si>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</si>
  <si>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</si>
  <si>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</si>
  <si>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</si>
  <si>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</si>
  <si>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</si>
  <si>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</si>
  <si>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</si>
  <si>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</si>
  <si>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</si>
  <si>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</si>
  <si>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</si>
  <si>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</si>
  <si>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</si>
  <si>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</si>
  <si>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</si>
  <si>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</si>
  <si>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</si>
  <si>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</si>
  <si>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</si>
  <si>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</si>
  <si>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</si>
  <si>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</si>
  <si>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</si>
  <si>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</si>
  <si>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</si>
  <si>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</si>
  <si>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</si>
  <si>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</si>
  <si>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</si>
  <si>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</si>
  <si>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</si>
  <si>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</si>
  <si>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</si>
  <si>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</si>
  <si>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</si>
  <si>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</si>
  <si>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</si>
  <si>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</si>
  <si>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</si>
  <si>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</si>
  <si>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</si>
  <si>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</si>
  <si>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</si>
  <si>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</si>
  <si>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</si>
  <si>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</si>
  <si>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</si>
  <si>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</si>
  <si>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</si>
  <si>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</si>
  <si>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</si>
  <si>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</si>
  <si>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</si>
  <si>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</si>
  <si>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</si>
  <si>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</si>
  <si>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</si>
  <si>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</si>
  <si>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</si>
  <si>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</si>
  <si>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</si>
  <si>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</si>
  <si>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</si>
  <si>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</si>
  <si>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</si>
  <si>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</si>
  <si>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</si>
  <si>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</si>
  <si>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</si>
  <si>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</si>
  <si>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</si>
  <si>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</si>
  <si>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</si>
  <si>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</si>
  <si>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</si>
  <si>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</si>
  <si>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</si>
  <si>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</si>
  <si>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</si>
  <si>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</si>
  <si>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</si>
  <si>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</si>
  <si>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</si>
  <si>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</si>
  <si>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</si>
  <si>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</si>
  <si>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</si>
  <si>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</si>
  <si>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</si>
  <si>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</si>
  <si>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</si>
  <si>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</si>
  <si>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</si>
  <si>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</si>
  <si>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</si>
  <si>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</si>
  <si>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</si>
  <si>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</si>
  <si>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</si>
  <si>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</si>
  <si>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</si>
  <si>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</si>
  <si>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</si>
  <si>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</si>
  <si>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</si>
  <si>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</si>
  <si>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</si>
  <si>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</si>
  <si>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</si>
  <si>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</si>
  <si>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</si>
  <si>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</si>
  <si>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</si>
  <si>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</si>
  <si>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</si>
  <si>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</si>
  <si>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</si>
  <si>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</si>
  <si>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</si>
  <si>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</si>
  <si>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</si>
  <si>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</si>
  <si>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</si>
  <si>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</si>
  <si>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</si>
  <si>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</si>
  <si>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</si>
  <si>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</si>
  <si>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</si>
  <si>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</si>
  <si>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</si>
  <si>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</si>
  <si>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</si>
  <si>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</si>
  <si>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</si>
  <si>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</si>
  <si>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</si>
  <si>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</si>
  <si>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</si>
  <si>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</si>
  <si>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</si>
  <si>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</si>
  <si>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</si>
  <si>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</si>
  <si>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</si>
  <si>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</si>
  <si>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</si>
  <si>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</si>
  <si>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</si>
  <si>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</si>
  <si>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</si>
  <si>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</si>
  <si>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</si>
  <si>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</si>
  <si>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</si>
  <si>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</si>
  <si>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</si>
  <si>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</si>
  <si>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</si>
  <si>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</si>
  <si>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</si>
  <si>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</si>
  <si>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</si>
  <si>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</si>
  <si>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</si>
  <si>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</si>
  <si>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</si>
  <si>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</si>
  <si>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</si>
  <si>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</si>
  <si>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</si>
  <si>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</si>
  <si>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</si>
  <si>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</si>
  <si>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</si>
  <si>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</si>
  <si>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</si>
  <si>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</si>
  <si>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</si>
  <si>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</si>
  <si>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</si>
  <si>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</si>
  <si>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</si>
  <si>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</si>
  <si>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</si>
  <si>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</si>
  <si>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</si>
  <si>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</si>
  <si>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</si>
  <si>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</si>
  <si>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</si>
  <si>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</si>
  <si>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</si>
  <si>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</si>
  <si>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</si>
  <si>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</si>
  <si>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</si>
  <si>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</si>
  <si>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</si>
  <si>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</si>
  <si>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</si>
  <si>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</si>
  <si>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</si>
  <si>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</si>
  <si>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</si>
  <si>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</si>
  <si>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</si>
  <si>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</si>
  <si>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</si>
  <si>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</si>
  <si>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</si>
  <si>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</si>
  <si>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</si>
  <si>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</si>
  <si>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</si>
  <si>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</si>
  <si>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</si>
  <si>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</si>
  <si>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</si>
  <si>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</si>
  <si>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</si>
  <si>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</si>
  <si>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</si>
  <si>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</si>
  <si>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</si>
  <si>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</si>
  <si>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</si>
  <si>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</si>
  <si>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</si>
  <si>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</si>
  <si>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</si>
  <si>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</si>
  <si>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</si>
  <si>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</si>
  <si>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</si>
  <si>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</si>
  <si>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</si>
  <si>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</si>
  <si>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</si>
  <si>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</si>
  <si>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</si>
  <si>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</si>
  <si>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</si>
  <si>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</si>
  <si>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</si>
  <si>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</si>
  <si>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</si>
  <si>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</si>
  <si>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</si>
  <si>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</si>
  <si>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</si>
  <si>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</si>
  <si>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</si>
  <si>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</si>
  <si>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</si>
  <si>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</si>
  <si>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</si>
  <si>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</si>
  <si>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</si>
  <si>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</si>
  <si>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</si>
  <si>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</si>
  <si>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</si>
  <si>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</si>
  <si>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</si>
  <si>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</si>
  <si>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</si>
  <si>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</si>
  <si>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</si>
  <si>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</si>
  <si>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</si>
  <si>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</si>
  <si>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</si>
  <si>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</si>
  <si>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</si>
  <si>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</si>
  <si>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</si>
  <si>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</si>
  <si>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</si>
  <si>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</si>
  <si>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</si>
  <si>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</si>
  <si>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</si>
  <si>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</si>
  <si>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</si>
  <si>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</si>
  <si>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</si>
  <si>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</si>
  <si>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</si>
  <si>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</si>
  <si>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</si>
  <si>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</si>
  <si>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</si>
  <si>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</si>
  <si>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</si>
  <si>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</si>
  <si>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</si>
  <si>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</si>
  <si>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</si>
  <si>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</si>
  <si>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</si>
  <si>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</si>
  <si>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</si>
  <si>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</si>
  <si>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</si>
  <si>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</si>
  <si>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</si>
  <si>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</si>
  <si>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</si>
  <si>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</si>
  <si>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</si>
  <si>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</si>
  <si>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</si>
  <si>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</si>
  <si>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</si>
  <si>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</si>
  <si>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</si>
  <si>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</si>
  <si>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</si>
  <si>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</si>
  <si>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</si>
  <si>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</si>
  <si>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</si>
  <si>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</si>
  <si>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</si>
  <si>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</si>
  <si>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</si>
  <si>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</si>
  <si>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</si>
  <si>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</si>
  <si>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</si>
  <si>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</si>
  <si>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</si>
  <si>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</si>
  <si>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</si>
  <si>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</si>
  <si>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</si>
  <si>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</si>
  <si>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</si>
  <si>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</si>
  <si>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</si>
  <si>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</si>
  <si>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</si>
  <si>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</si>
  <si>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</si>
  <si>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</si>
  <si>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</si>
  <si>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</si>
  <si>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</si>
  <si>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</si>
  <si>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</si>
  <si>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</si>
  <si>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</si>
  <si>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</si>
  <si>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</si>
  <si>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</si>
  <si>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</si>
  <si>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</si>
  <si>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</si>
  <si>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</si>
  <si>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</si>
  <si>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</si>
  <si>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</si>
  <si>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</si>
  <si>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</si>
  <si>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</si>
  <si>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</si>
  <si>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</si>
  <si>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</si>
  <si>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</si>
  <si>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</si>
  <si>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</si>
  <si>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</si>
  <si>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</si>
  <si>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</si>
  <si>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</si>
  <si>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</si>
  <si>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</si>
  <si>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</si>
  <si>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</si>
  <si>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</si>
  <si>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</si>
  <si>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</si>
  <si>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</si>
  <si>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</si>
  <si>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</si>
  <si>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</si>
  <si>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</si>
  <si>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</si>
  <si>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</si>
  <si>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</si>
  <si>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</si>
  <si>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</si>
  <si>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</si>
  <si>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</si>
  <si>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</si>
  <si>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</si>
  <si>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</si>
  <si>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</si>
  <si>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</si>
  <si>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</si>
  <si>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</si>
  <si>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</si>
  <si>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</si>
  <si>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</si>
  <si>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</si>
  <si>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</si>
  <si>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</si>
  <si>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</si>
  <si>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</si>
  <si>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</si>
  <si>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</si>
  <si>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</si>
  <si>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</si>
  <si>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</si>
  <si>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</si>
  <si>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</si>
  <si>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</si>
  <si>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</si>
  <si>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</si>
  <si>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</si>
  <si>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</si>
  <si>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</si>
  <si>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</si>
  <si>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</si>
  <si>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</si>
  <si>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</si>
  <si>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</si>
  <si>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</si>
  <si>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</si>
  <si>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</si>
  <si>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</si>
  <si>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</si>
  <si>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</si>
  <si>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</si>
  <si>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</si>
  <si>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</si>
  <si>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</si>
  <si>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</si>
  <si>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</si>
  <si>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</si>
  <si>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</si>
  <si>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</si>
  <si>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</si>
  <si>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</si>
  <si>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</si>
  <si>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</si>
  <si>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</si>
  <si>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</si>
  <si>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</si>
  <si>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</si>
  <si>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</si>
  <si>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</si>
  <si>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</si>
  <si>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</si>
  <si>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</si>
  <si>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</si>
  <si>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</si>
  <si>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</si>
  <si>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</si>
  <si>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</si>
  <si>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</si>
  <si>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</si>
  <si>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</si>
  <si>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</si>
  <si>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</si>
  <si>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</si>
  <si>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</si>
  <si>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</si>
  <si>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</si>
  <si>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</si>
  <si>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</si>
  <si>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</si>
  <si>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</si>
  <si>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</si>
  <si>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</si>
  <si>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</si>
  <si>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</si>
  <si>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</si>
  <si>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</si>
  <si>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</si>
  <si>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</si>
  <si>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</si>
  <si>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</si>
  <si>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</si>
  <si>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</si>
  <si>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</si>
  <si>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</si>
  <si>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</si>
  <si>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</si>
  <si>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</si>
  <si>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</si>
  <si>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</si>
  <si>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</si>
  <si>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</si>
  <si>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</si>
  <si>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</si>
  <si>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</si>
  <si>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</si>
  <si>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</si>
  <si>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</si>
  <si>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</si>
  <si>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</si>
  <si>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</si>
  <si>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</si>
  <si>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</si>
  <si>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</si>
  <si>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</si>
  <si>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</si>
  <si>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</si>
  <si>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</si>
  <si>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</si>
  <si>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</si>
  <si>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</si>
  <si>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</si>
  <si>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</si>
  <si>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</si>
  <si>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</si>
  <si>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</si>
  <si>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</si>
  <si>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</si>
  <si>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</si>
  <si>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</si>
  <si>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</si>
  <si>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</si>
  <si>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</si>
  <si>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</si>
  <si>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</si>
  <si>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</si>
  <si>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</si>
  <si>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</si>
  <si>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</si>
  <si>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</si>
  <si>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</si>
  <si>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</si>
  <si>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</si>
  <si>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</si>
  <si>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</si>
  <si>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</si>
  <si>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</si>
  <si>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</si>
  <si>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</si>
  <si>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</si>
  <si>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</si>
  <si>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</si>
  <si>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</si>
  <si>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</si>
  <si>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</si>
  <si>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</si>
  <si>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</si>
  <si>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</si>
  <si>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</si>
  <si>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</si>
  <si>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</si>
  <si>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</si>
  <si>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</si>
  <si>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</si>
  <si>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</si>
  <si>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</si>
  <si>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</si>
  <si>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</si>
  <si>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</si>
  <si>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</si>
  <si>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</si>
  <si>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</si>
  <si>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</si>
  <si>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</si>
  <si>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</si>
  <si>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</si>
  <si>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</si>
  <si>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</si>
  <si>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</si>
  <si>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</si>
  <si>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</si>
  <si>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</si>
  <si>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</si>
  <si>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</si>
  <si>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</si>
  <si>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</si>
  <si>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</si>
  <si>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</si>
  <si>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</si>
  <si>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</si>
  <si>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</si>
  <si>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</si>
  <si>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</si>
  <si>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</si>
  <si>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</si>
  <si>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</si>
  <si>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</si>
  <si>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</si>
  <si>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</si>
  <si>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</si>
  <si>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</si>
  <si>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</si>
  <si>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</si>
  <si>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</si>
  <si>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</si>
  <si>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</si>
  <si>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</si>
  <si>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</si>
  <si>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</si>
  <si>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</si>
  <si>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</si>
  <si>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</si>
  <si>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</si>
  <si>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</si>
  <si>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</si>
  <si>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</si>
  <si>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</si>
  <si>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</si>
  <si>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</si>
  <si>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</si>
  <si>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</si>
  <si>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</si>
  <si>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</si>
  <si>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</si>
  <si>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</si>
  <si>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</si>
  <si>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</si>
  <si>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</si>
  <si>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</si>
  <si>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</si>
  <si>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</si>
  <si>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</si>
  <si>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</si>
  <si>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</si>
  <si>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</si>
  <si>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</si>
  <si>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</si>
  <si>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</si>
  <si>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</si>
  <si>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</si>
  <si>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</si>
  <si>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</si>
  <si>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</si>
  <si>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</si>
  <si>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</si>
  <si>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</si>
  <si>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</si>
  <si>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</si>
  <si>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</si>
  <si>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</si>
  <si>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</si>
  <si>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</si>
  <si>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</si>
  <si>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</si>
  <si>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</si>
  <si>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</si>
  <si>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</si>
  <si>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</si>
  <si>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</si>
  <si>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</si>
  <si>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</si>
  <si>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</si>
  <si>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</si>
  <si>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</si>
  <si>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</si>
  <si>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</si>
  <si>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</si>
  <si>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</si>
  <si>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</si>
  <si>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</si>
  <si>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</si>
  <si>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</si>
  <si>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</si>
  <si>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</si>
  <si>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</si>
  <si>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</si>
  <si>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</si>
  <si>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</si>
  <si>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</si>
  <si>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</si>
  <si>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</si>
  <si>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</si>
  <si>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</si>
  <si>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</si>
  <si>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</si>
  <si>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</si>
  <si>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</si>
  <si>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</si>
  <si>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</si>
  <si>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</si>
  <si>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</si>
  <si>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</si>
  <si>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</si>
  <si>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</si>
  <si>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</si>
  <si>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</si>
  <si>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</si>
  <si>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</si>
  <si>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</si>
  <si>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</si>
  <si>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</si>
  <si>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</si>
  <si>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</si>
  <si>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</si>
  <si>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</si>
  <si>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</si>
  <si>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</si>
  <si>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</si>
  <si>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</si>
  <si>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</si>
  <si>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</si>
  <si>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</si>
  <si>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</si>
  <si>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</si>
  <si>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</si>
  <si>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</si>
  <si>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</si>
  <si>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</si>
  <si>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</si>
  <si>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</si>
  <si>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</si>
  <si>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</si>
  <si>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</si>
  <si>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</si>
  <si>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</si>
  <si>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</si>
  <si>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</si>
  <si>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</si>
  <si>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</si>
  <si>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</si>
  <si>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</si>
  <si>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</si>
  <si>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</si>
  <si>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</si>
  <si>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</si>
  <si>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</si>
  <si>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</si>
  <si>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</si>
  <si>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</si>
  <si>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</si>
  <si>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</si>
  <si>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</si>
  <si>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</si>
  <si>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</si>
  <si>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</si>
  <si>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</si>
  <si>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</si>
  <si>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</si>
  <si>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</si>
  <si>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</si>
  <si>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</si>
  <si>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</si>
  <si>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</si>
  <si>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</si>
  <si>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</si>
  <si>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</si>
  <si>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</si>
  <si>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</si>
  <si>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</si>
  <si>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</si>
  <si>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</si>
  <si>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</si>
  <si>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</si>
  <si>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</si>
  <si>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</si>
  <si>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</si>
  <si>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</si>
  <si>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</si>
  <si>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</si>
  <si>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</si>
  <si>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</si>
  <si>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</si>
  <si>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</si>
  <si>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</si>
  <si>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</si>
  <si>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</si>
  <si>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</si>
  <si>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</si>
  <si>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</si>
  <si>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</si>
  <si>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</si>
  <si>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</si>
  <si>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</si>
  <si>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</si>
  <si>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</si>
  <si>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</si>
  <si>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</si>
  <si>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</si>
  <si>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</si>
  <si>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</si>
  <si>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</si>
  <si>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</si>
  <si>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</si>
  <si>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</si>
  <si>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</si>
  <si>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</si>
  <si>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</si>
  <si>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</si>
  <si>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</si>
  <si>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</si>
  <si>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</si>
  <si>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</si>
  <si>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</si>
  <si>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</si>
  <si>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</si>
  <si>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</si>
  <si>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</si>
  <si>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</si>
  <si>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</si>
  <si>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</si>
  <si>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</si>
  <si>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</si>
  <si>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</si>
  <si>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</si>
  <si>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</si>
  <si>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</si>
  <si>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</si>
  <si>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</si>
  <si>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</si>
  <si>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</si>
  <si>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</si>
  <si>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</si>
  <si>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</si>
  <si>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</si>
  <si>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</si>
  <si>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</si>
  <si>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</si>
  <si>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</si>
  <si>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</si>
  <si>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</si>
  <si>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</si>
  <si>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</si>
  <si>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</si>
  <si>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</si>
  <si>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</si>
  <si>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</si>
  <si>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</si>
  <si>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</si>
  <si>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</si>
  <si>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</si>
  <si>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</si>
  <si>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</si>
  <si>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</si>
  <si>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</si>
  <si>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</si>
  <si>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</si>
  <si>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</si>
  <si>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</si>
  <si>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</si>
  <si>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</si>
  <si>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</si>
  <si>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</si>
  <si>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</si>
  <si>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</si>
  <si>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</si>
  <si>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</si>
  <si>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</si>
  <si>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</si>
  <si>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</si>
  <si>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</si>
  <si>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</si>
  <si>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</si>
  <si>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</si>
  <si>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</si>
  <si>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</si>
  <si>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</si>
  <si>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</si>
  <si>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</si>
  <si>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</si>
  <si>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</si>
  <si>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</si>
  <si>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</si>
  <si>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</si>
  <si>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</si>
  <si>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</si>
  <si>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</si>
  <si>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</si>
  <si>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</si>
  <si>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</si>
  <si>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</si>
  <si>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</si>
  <si>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</si>
  <si>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</si>
  <si>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</si>
  <si>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</si>
  <si>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</si>
  <si>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</si>
  <si>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</si>
  <si>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</si>
  <si>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</si>
  <si>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</si>
  <si>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</si>
  <si>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</si>
  <si>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</si>
  <si>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</si>
  <si>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</si>
  <si>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</si>
  <si>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</si>
  <si>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</si>
  <si>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</si>
  <si>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</si>
  <si>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</si>
  <si>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</si>
  <si>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</si>
  <si>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</si>
  <si>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</si>
  <si>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</si>
  <si>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</si>
  <si>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</si>
  <si>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</si>
  <si>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</si>
  <si>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</si>
  <si>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</si>
  <si>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</si>
  <si>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</si>
  <si>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</si>
  <si>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</si>
  <si>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</si>
  <si>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</si>
  <si>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</si>
  <si>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</si>
  <si>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</si>
  <si>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</si>
  <si>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</si>
  <si>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</si>
  <si>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</si>
  <si>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</si>
  <si>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</si>
  <si>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</si>
  <si>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</si>
  <si>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</si>
  <si>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</si>
  <si>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</si>
  <si>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</si>
  <si>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</si>
  <si>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</si>
  <si>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</si>
  <si>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</si>
  <si>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</si>
  <si>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</si>
  <si>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</si>
  <si>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</si>
  <si>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</si>
  <si>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</si>
  <si>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</si>
  <si>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</si>
  <si>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</si>
  <si>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</si>
  <si>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</si>
  <si>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</si>
  <si>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</si>
  <si>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</si>
  <si>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</si>
  <si>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</si>
  <si>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</si>
  <si>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</si>
  <si>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</si>
  <si>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</si>
  <si>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</si>
  <si>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</si>
  <si>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</si>
  <si>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</si>
  <si>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</si>
  <si>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</si>
  <si>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</si>
  <si>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</si>
  <si>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</si>
  <si>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</si>
  <si>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</si>
  <si>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</si>
  <si>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</si>
  <si>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</si>
  <si>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</si>
  <si>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</si>
  <si>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</si>
  <si>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</si>
  <si>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</si>
  <si>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</si>
  <si>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</si>
  <si>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</si>
  <si>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</si>
  <si>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</si>
  <si>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</si>
  <si>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</si>
  <si>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</si>
  <si>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</si>
  <si>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</si>
  <si>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</si>
  <si>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</si>
  <si>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</si>
  <si>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</si>
  <si>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</si>
  <si>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</si>
  <si>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</si>
  <si>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</si>
  <si>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</si>
  <si>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</si>
  <si>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</si>
  <si>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</si>
  <si>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</si>
  <si>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</si>
  <si>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</si>
  <si>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</si>
  <si>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</si>
  <si>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</si>
  <si>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</si>
  <si>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</si>
  <si>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</si>
  <si>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</si>
  <si>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</si>
  <si>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</si>
  <si>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</si>
  <si>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</si>
  <si>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</si>
  <si>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</si>
  <si>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</si>
  <si>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</si>
  <si>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</si>
  <si>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</si>
  <si>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</si>
  <si>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</si>
  <si>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</si>
  <si>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</si>
  <si>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</si>
  <si>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</si>
  <si>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</si>
  <si>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</si>
  <si>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</si>
  <si>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</si>
  <si>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</si>
  <si>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</si>
  <si>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</si>
  <si>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</si>
  <si>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</si>
  <si>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</si>
  <si>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</si>
  <si>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</si>
  <si>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</si>
  <si>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</si>
  <si>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</si>
  <si>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</si>
  <si>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</si>
  <si>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</si>
  <si>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</si>
  <si>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</si>
  <si>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</si>
  <si>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</si>
  <si>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</si>
  <si>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</si>
  <si>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</si>
  <si>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</si>
  <si>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</si>
  <si>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</si>
  <si>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</si>
  <si>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</si>
  <si>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</si>
  <si>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</si>
  <si>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</si>
  <si>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</si>
  <si>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</si>
  <si>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</si>
  <si>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</si>
  <si>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</si>
  <si>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</si>
  <si>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</si>
  <si>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</si>
  <si>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</si>
  <si>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</si>
  <si>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</si>
  <si>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</si>
  <si>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</si>
  <si>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</si>
  <si>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</si>
  <si>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</si>
  <si>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</si>
  <si>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</si>
  <si>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</si>
  <si>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</si>
  <si>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</si>
  <si>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</si>
  <si>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</si>
  <si>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</si>
  <si>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</si>
  <si>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</si>
  <si>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</si>
  <si>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</si>
  <si>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</si>
  <si>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</si>
  <si>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</si>
  <si>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</si>
  <si>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</si>
  <si>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</si>
  <si>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</si>
  <si>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</si>
  <si>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</si>
  <si>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</si>
  <si>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</si>
  <si>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</si>
  <si>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</si>
  <si>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</si>
  <si>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</si>
  <si>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</si>
  <si>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</si>
  <si>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</si>
  <si>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</si>
  <si>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</si>
  <si>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</si>
  <si>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</si>
  <si>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</si>
  <si>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</si>
  <si>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</si>
  <si>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</si>
  <si>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</si>
  <si>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</si>
  <si>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</si>
  <si>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</si>
  <si>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</si>
  <si>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</si>
  <si>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</si>
  <si>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</si>
  <si>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</si>
  <si>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</si>
  <si>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</si>
  <si>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</si>
  <si>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</si>
  <si>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</si>
  <si>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</si>
  <si>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</si>
  <si>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</si>
  <si>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</si>
  <si>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</si>
  <si>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</si>
  <si>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</si>
  <si>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</si>
  <si>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</si>
  <si>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</si>
  <si>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</si>
  <si>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</si>
  <si>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</si>
  <si>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</si>
  <si>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</si>
  <si>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</si>
  <si>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</si>
  <si>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</si>
  <si>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</si>
  <si>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</si>
  <si>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</si>
  <si>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</si>
  <si>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</si>
  <si>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</si>
  <si>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</si>
  <si>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</si>
  <si>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</si>
  <si>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</si>
  <si>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</si>
  <si>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</si>
  <si>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</si>
  <si>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</si>
  <si>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</si>
  <si>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</si>
  <si>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</si>
  <si>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</si>
  <si>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</si>
  <si>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</si>
  <si>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</si>
  <si>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</si>
  <si>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</si>
  <si>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</si>
  <si>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</si>
  <si>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</si>
  <si>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</si>
  <si>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</si>
  <si>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</si>
  <si>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</si>
  <si>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</si>
  <si>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</si>
  <si>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</si>
  <si>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</si>
  <si>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</si>
  <si>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</si>
  <si>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</si>
  <si>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</si>
  <si>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</si>
  <si>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</si>
  <si>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</si>
  <si>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</si>
  <si>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</si>
  <si>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</si>
  <si>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</si>
  <si>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</si>
  <si>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</si>
  <si>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</si>
  <si>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</si>
  <si>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</si>
  <si>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</si>
  <si>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</si>
  <si>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</si>
  <si>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</si>
  <si>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</si>
  <si>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</si>
  <si>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</si>
  <si>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</si>
  <si>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</si>
  <si>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</si>
  <si>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</si>
  <si>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</si>
  <si>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</si>
  <si>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</si>
  <si>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</si>
  <si>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</si>
  <si>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</si>
  <si>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</si>
  <si>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</si>
  <si>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</si>
  <si>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</si>
  <si>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</si>
  <si>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</si>
  <si>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</si>
  <si>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</si>
  <si>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</si>
  <si>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</si>
  <si>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</si>
  <si>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</si>
  <si>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</si>
  <si>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</si>
  <si>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</si>
  <si>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</si>
  <si>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</si>
  <si>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</si>
  <si>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</si>
  <si>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</si>
  <si>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</si>
  <si>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</si>
  <si>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</si>
  <si>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</si>
  <si>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</si>
  <si>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</si>
  <si>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</si>
  <si>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</si>
  <si>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</si>
  <si>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</si>
  <si>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</si>
  <si>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</si>
  <si>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</si>
  <si>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</si>
  <si>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</si>
  <si>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</si>
  <si>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</si>
  <si>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</si>
  <si>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</si>
  <si>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</si>
  <si>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</si>
  <si>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</si>
  <si>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</si>
  <si>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</si>
  <si>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</si>
  <si>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</si>
  <si>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</si>
  <si>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</si>
  <si>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</si>
  <si>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</si>
  <si>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</si>
  <si>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</si>
  <si>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</si>
  <si>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</si>
  <si>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</si>
  <si>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</si>
  <si>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</si>
  <si>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</si>
  <si>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</si>
  <si>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</si>
  <si>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</si>
  <si>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</si>
  <si>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</si>
  <si>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</si>
  <si>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</si>
  <si>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</si>
  <si>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</si>
  <si>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</si>
  <si>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</si>
  <si>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</si>
  <si>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</si>
  <si>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</si>
  <si>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</si>
  <si>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</si>
  <si>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</si>
  <si>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</si>
  <si>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</si>
  <si>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</si>
  <si>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</si>
  <si>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</si>
  <si>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</si>
  <si>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</si>
  <si>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</si>
  <si>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</si>
  <si>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</si>
  <si>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</si>
  <si>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</si>
  <si>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</si>
  <si>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</si>
  <si>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</si>
  <si>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</si>
  <si>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</si>
  <si>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</si>
  <si>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</si>
  <si>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</si>
  <si>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</si>
  <si>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</si>
  <si>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</si>
  <si>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</si>
  <si>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</si>
  <si>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</si>
  <si>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</si>
  <si>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</si>
  <si>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</si>
  <si>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</si>
  <si>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</si>
  <si>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</si>
  <si>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</si>
  <si>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</si>
  <si>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</si>
  <si>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</si>
  <si>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</si>
  <si>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</si>
  <si>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</si>
  <si>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</si>
  <si>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</si>
  <si>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</si>
  <si>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</si>
  <si>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</si>
  <si>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</si>
  <si>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</si>
  <si>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</si>
  <si>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</si>
  <si>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</si>
  <si>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</si>
  <si>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</si>
  <si>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</si>
  <si>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</si>
  <si>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</si>
  <si>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</si>
  <si>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</si>
  <si>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</si>
  <si>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</si>
  <si>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</si>
  <si>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</si>
  <si>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</si>
  <si>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</si>
  <si>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</si>
  <si>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</si>
  <si>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</si>
  <si>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</si>
  <si>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</si>
  <si>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</si>
  <si>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</si>
  <si>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</si>
  <si>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</si>
  <si>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</si>
  <si>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</si>
  <si>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</si>
  <si>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</si>
  <si>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</si>
  <si>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</si>
  <si>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</si>
  <si>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</si>
  <si>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</si>
  <si>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</si>
  <si>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</si>
  <si>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</si>
  <si>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</si>
  <si>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</si>
  <si>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</si>
  <si>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</si>
  <si>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</si>
  <si>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</si>
  <si>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</si>
  <si>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</si>
  <si>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</si>
  <si>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</si>
  <si>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</si>
  <si>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</si>
  <si>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</si>
  <si>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</si>
  <si>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</si>
  <si>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</si>
  <si>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</si>
  <si>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</si>
  <si>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</si>
  <si>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</si>
  <si>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</si>
  <si>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</si>
  <si>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</si>
  <si>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</si>
  <si>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</si>
  <si>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</si>
  <si>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</si>
  <si>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</si>
  <si>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</si>
  <si>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</si>
  <si>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</si>
  <si>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</si>
  <si>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</si>
  <si>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</si>
  <si>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</si>
  <si>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</si>
  <si>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</si>
  <si>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</si>
  <si>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</si>
  <si>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</si>
  <si>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</si>
  <si>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</si>
  <si>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</si>
  <si>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</si>
  <si>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</si>
  <si>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</si>
  <si>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</si>
  <si>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</si>
  <si>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</si>
  <si>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</si>
  <si>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</si>
  <si>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</si>
  <si>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</si>
  <si>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</si>
  <si>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</si>
  <si>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</si>
  <si>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</si>
  <si>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</si>
  <si>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</si>
  <si>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</si>
  <si>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</si>
  <si>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</si>
  <si>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</si>
  <si>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</si>
  <si>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</si>
  <si>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</si>
  <si>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</si>
  <si>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</si>
  <si>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</si>
  <si>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</si>
  <si>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</si>
  <si>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</si>
  <si>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</si>
  <si>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</si>
  <si>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</si>
  <si>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</si>
  <si>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</si>
  <si>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</si>
  <si>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</si>
  <si>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</si>
  <si>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</si>
  <si>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</si>
  <si>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</si>
  <si>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</si>
  <si>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</si>
  <si>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</si>
  <si>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</si>
  <si>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</si>
  <si>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</si>
  <si>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</si>
  <si>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</si>
  <si>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</si>
  <si>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</si>
  <si>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</si>
  <si>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</si>
  <si>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</si>
  <si>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</si>
  <si>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</si>
  <si>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</si>
  <si>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</si>
  <si>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</si>
  <si>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</si>
  <si>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</si>
  <si>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</si>
  <si>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</si>
  <si>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</si>
  <si>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</si>
  <si>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</si>
  <si>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</si>
  <si>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</si>
  <si>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</si>
  <si>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</si>
  <si>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</si>
  <si>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</si>
  <si>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</si>
  <si>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</si>
  <si>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</si>
  <si>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</si>
  <si>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</si>
  <si>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</si>
  <si>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</si>
  <si>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</si>
  <si>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</si>
  <si>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</si>
  <si>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</si>
  <si>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</si>
  <si>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</si>
  <si>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</si>
  <si>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</si>
  <si>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</si>
  <si>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</si>
  <si>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</si>
  <si>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</si>
  <si>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</si>
  <si>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</si>
  <si>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</si>
  <si>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</si>
  <si>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</si>
  <si>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</si>
  <si>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</si>
  <si>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</si>
  <si>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</si>
  <si>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</si>
  <si>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</si>
  <si>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</si>
  <si>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</si>
  <si>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</si>
  <si>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</si>
  <si>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</si>
  <si>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</si>
  <si>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</si>
  <si>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</si>
  <si>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</si>
  <si>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</si>
  <si>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</si>
  <si>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</si>
  <si>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</si>
  <si>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</si>
  <si>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</si>
  <si>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</si>
  <si>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</si>
  <si>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</si>
  <si>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</si>
  <si>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</si>
  <si>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</si>
  <si>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</si>
  <si>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</si>
  <si>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</si>
  <si>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</si>
  <si>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</si>
  <si>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</si>
  <si>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</si>
  <si>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</si>
  <si>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</si>
  <si>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</si>
  <si>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</si>
  <si>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</si>
  <si>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</si>
  <si>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</si>
  <si>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</si>
  <si>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</si>
  <si>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</si>
  <si>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</si>
  <si>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</si>
  <si>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</si>
  <si>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</si>
  <si>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</si>
  <si>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</si>
  <si>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</si>
  <si>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</si>
  <si>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</si>
  <si>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</si>
  <si>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</si>
  <si>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</si>
  <si>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</si>
  <si>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</si>
  <si>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</si>
  <si>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</si>
  <si>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</si>
  <si>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</si>
  <si>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</si>
  <si>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</si>
  <si>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</si>
  <si>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</si>
  <si>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</si>
  <si>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</si>
  <si>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</si>
  <si>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</si>
  <si>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</si>
  <si>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</si>
  <si>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</si>
  <si>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</si>
  <si>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</si>
  <si>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</si>
  <si>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</si>
  <si>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</si>
  <si>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</si>
  <si>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</si>
  <si>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</si>
  <si>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</si>
  <si>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</si>
  <si>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</si>
  <si>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</si>
  <si>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</si>
  <si>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</si>
  <si>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</si>
  <si>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</si>
  <si>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</si>
  <si>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</si>
  <si>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</si>
  <si>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</si>
  <si>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</si>
  <si>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</si>
  <si>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</si>
  <si>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</si>
  <si>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</si>
  <si>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</si>
  <si>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</si>
  <si>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</si>
  <si>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</si>
  <si>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</si>
  <si>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</si>
  <si>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</si>
  <si>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</si>
  <si>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</si>
  <si>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</si>
  <si>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</si>
  <si>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</si>
  <si>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</si>
  <si>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</si>
  <si>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</si>
  <si>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</si>
  <si>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</si>
  <si>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</si>
  <si>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</si>
  <si>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</si>
  <si>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</si>
  <si>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</si>
  <si>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</si>
  <si>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</si>
  <si>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</si>
  <si>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</si>
  <si>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</si>
  <si>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</si>
  <si>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</si>
  <si>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</si>
  <si>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</si>
  <si>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</si>
  <si>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</si>
  <si>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</si>
  <si>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</si>
  <si>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</si>
  <si>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</si>
  <si>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</si>
  <si>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</si>
  <si>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</si>
  <si>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</si>
  <si>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</si>
  <si>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</si>
  <si>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</si>
  <si>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</si>
  <si>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</si>
  <si>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</si>
  <si>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</si>
  <si>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</si>
  <si>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</si>
  <si>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</si>
  <si>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</si>
  <si>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</si>
  <si>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</si>
  <si>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</si>
  <si>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</si>
  <si>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</si>
  <si>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</si>
  <si>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</si>
  <si>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</si>
  <si>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</si>
  <si>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</si>
  <si>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</si>
  <si>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</si>
  <si>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</si>
  <si>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</si>
  <si>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</si>
  <si>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</si>
  <si>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</si>
  <si>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</si>
  <si>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</si>
  <si>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</si>
  <si>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</si>
  <si>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</si>
  <si>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</si>
  <si>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</si>
  <si>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</si>
  <si>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</si>
  <si>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</si>
  <si>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</si>
  <si>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</si>
  <si>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</si>
  <si>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</si>
  <si>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</si>
  <si>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</si>
  <si>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</si>
  <si>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</si>
  <si>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</si>
  <si>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</si>
  <si>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</si>
  <si>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</si>
  <si>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</si>
  <si>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</si>
  <si>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</si>
  <si>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</si>
  <si>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</si>
  <si>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</si>
  <si>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</si>
  <si>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</si>
  <si>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</si>
  <si>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</si>
  <si>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</si>
  <si>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</si>
  <si>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</si>
  <si>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</si>
  <si>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</si>
  <si>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</si>
  <si>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</si>
  <si>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</si>
  <si>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</si>
  <si>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</si>
  <si>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</si>
  <si>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</si>
  <si>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</si>
  <si>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</si>
  <si>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</si>
  <si>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</si>
  <si>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</si>
  <si>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</si>
  <si>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</si>
  <si>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</si>
  <si>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</si>
  <si>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</si>
  <si>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</si>
  <si>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</si>
  <si>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</si>
  <si>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</si>
  <si>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</si>
  <si>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</si>
  <si>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</si>
  <si>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</si>
  <si>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</si>
  <si>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</si>
  <si>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</si>
  <si>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</si>
  <si>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</si>
  <si>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</si>
  <si>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</si>
  <si>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</si>
  <si>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</si>
  <si>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</si>
  <si>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</si>
  <si>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</si>
  <si>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</si>
  <si>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</si>
  <si>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</si>
  <si>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</si>
  <si>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</si>
  <si>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</si>
  <si>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</si>
  <si>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</si>
  <si>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</si>
  <si>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</si>
  <si>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</si>
  <si>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</si>
  <si>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</si>
  <si>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</si>
  <si>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</si>
  <si>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</si>
  <si>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</si>
  <si>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</si>
  <si>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</si>
  <si>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</si>
  <si>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</si>
  <si>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</si>
  <si>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</si>
  <si>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</si>
  <si>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</si>
  <si>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</si>
  <si>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</si>
  <si>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</si>
  <si>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</si>
  <si>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</si>
  <si>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</si>
  <si>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</si>
  <si>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</si>
  <si>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</si>
  <si>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</si>
  <si>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</si>
  <si>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</si>
  <si>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</si>
  <si>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</si>
  <si>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</si>
  <si>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</si>
  <si>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</si>
  <si>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</si>
  <si>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</si>
  <si>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</si>
  <si>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</si>
  <si>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</si>
  <si>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</si>
  <si>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</si>
  <si>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</si>
  <si>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</si>
  <si>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</si>
  <si>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</si>
  <si>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</si>
  <si>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</si>
  <si>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</si>
  <si>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</si>
  <si>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</si>
  <si>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</si>
  <si>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</si>
  <si>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</si>
  <si>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</si>
  <si>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</si>
  <si>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</si>
  <si>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</si>
  <si>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</si>
  <si>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</si>
  <si>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</si>
  <si>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</si>
  <si>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</si>
  <si>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</si>
  <si>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</si>
  <si>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</si>
  <si>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</si>
  <si>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</si>
  <si>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</si>
  <si>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</si>
  <si>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</si>
  <si>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</si>
  <si>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</si>
  <si>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</si>
  <si>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</si>
  <si>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</si>
  <si>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</si>
  <si>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</si>
  <si>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</si>
  <si>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</si>
  <si>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</si>
  <si>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</si>
  <si>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</si>
  <si>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</si>
  <si>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</si>
  <si>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</si>
  <si>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</si>
  <si>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</si>
  <si>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</si>
  <si>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</si>
  <si>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</si>
  <si>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</si>
  <si>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</si>
  <si>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</si>
  <si>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</si>
  <si>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</si>
  <si>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</si>
  <si>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</si>
  <si>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</si>
  <si>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</si>
  <si>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</si>
  <si>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</si>
  <si>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</si>
  <si>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</si>
  <si>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</si>
  <si>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</si>
  <si>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</si>
  <si>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</si>
  <si>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</si>
  <si>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</si>
  <si>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</si>
  <si>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</si>
  <si>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</si>
  <si>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</si>
  <si>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</si>
  <si>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</si>
  <si>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</si>
  <si>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</si>
  <si>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</si>
  <si>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</si>
  <si>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</si>
  <si>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</si>
  <si>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</si>
  <si>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</si>
  <si>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</si>
  <si>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</si>
  <si>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</si>
  <si>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</si>
  <si>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</si>
  <si>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</si>
  <si>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</si>
  <si>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</si>
  <si>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</si>
  <si>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</si>
  <si>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</si>
  <si>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</si>
  <si>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</si>
  <si>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</si>
  <si>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</si>
  <si>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</si>
  <si>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</si>
  <si>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</si>
  <si>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</si>
  <si>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</si>
  <si>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</si>
  <si>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</si>
  <si>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</si>
  <si>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</si>
  <si>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</si>
  <si>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</si>
  <si>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</si>
  <si>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</si>
  <si>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</si>
  <si>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</si>
  <si>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</si>
  <si>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</si>
  <si>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</si>
  <si>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</si>
  <si>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</si>
  <si>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</si>
  <si>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</si>
  <si>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</si>
  <si>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</si>
  <si>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</si>
  <si>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</si>
  <si>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</si>
  <si>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</si>
  <si>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</si>
  <si>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</si>
  <si>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</si>
  <si>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</si>
  <si>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</si>
  <si>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</si>
  <si>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</si>
  <si>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</si>
  <si>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</si>
  <si>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</si>
  <si>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</si>
  <si>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</si>
  <si>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</si>
  <si>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</si>
  <si>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</si>
  <si>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</si>
  <si>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</si>
  <si>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</si>
  <si>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</si>
  <si>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</si>
  <si>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</si>
  <si>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</si>
  <si>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</si>
  <si>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</si>
  <si>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</si>
  <si>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</si>
  <si>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</si>
  <si>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</si>
  <si>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</si>
  <si>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</si>
  <si>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</si>
  <si>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</si>
  <si>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</si>
  <si>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</si>
  <si>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</si>
  <si>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</si>
  <si>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</si>
  <si>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</si>
  <si>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</si>
  <si>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</si>
  <si>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</si>
  <si>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</si>
  <si>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</si>
  <si>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</si>
  <si>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</si>
  <si>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</si>
  <si>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</si>
  <si>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</si>
  <si>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</si>
  <si>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</si>
  <si>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</si>
  <si>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</si>
  <si>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</si>
  <si>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</si>
  <si>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</si>
  <si>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</si>
  <si>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</si>
  <si>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</si>
  <si>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</si>
  <si>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</si>
  <si>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</si>
  <si>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</si>
  <si>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</si>
  <si>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</si>
  <si>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</si>
  <si>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</si>
  <si>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</si>
  <si>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</si>
  <si>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</si>
  <si>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</si>
  <si>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</si>
  <si>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</si>
  <si>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</si>
  <si>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</si>
  <si>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</si>
  <si>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</si>
  <si>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</si>
  <si>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</si>
  <si>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</si>
  <si>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</si>
  <si>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</si>
  <si>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</si>
  <si>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</si>
  <si>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</si>
  <si>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</si>
  <si>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</si>
  <si>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</si>
  <si>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</si>
  <si>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</si>
  <si>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</si>
  <si>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</si>
  <si>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</si>
  <si>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</si>
  <si>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</si>
  <si>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</si>
  <si>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</si>
  <si>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</si>
  <si>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</si>
  <si>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</si>
  <si>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</si>
  <si>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</si>
  <si>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</si>
  <si>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</si>
  <si>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</si>
  <si>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</si>
  <si>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</si>
  <si>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</si>
  <si>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</si>
  <si>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</si>
  <si>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</si>
  <si>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</si>
  <si>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</si>
  <si>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</si>
  <si>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</si>
  <si>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</si>
  <si>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</si>
  <si>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</si>
  <si>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</si>
  <si>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</si>
  <si>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</si>
  <si>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</si>
  <si>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</si>
  <si>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</si>
  <si>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</si>
  <si>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</si>
  <si>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</si>
  <si>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</si>
  <si>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</si>
  <si>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</si>
  <si>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</si>
  <si>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</si>
  <si>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</si>
  <si>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</si>
  <si>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</si>
  <si>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</si>
  <si>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</si>
  <si>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</si>
  <si>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</si>
  <si>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</si>
  <si>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</si>
  <si>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</si>
  <si>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</si>
  <si>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</si>
  <si>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</si>
  <si>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</si>
  <si>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</si>
  <si>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</si>
  <si>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</si>
  <si>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</si>
  <si>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</si>
  <si>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</si>
  <si>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</si>
  <si>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</si>
  <si>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</si>
  <si>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</si>
  <si>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</si>
  <si>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</si>
  <si>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</si>
  <si>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</si>
  <si>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</si>
  <si>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</si>
  <si>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</si>
  <si>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</si>
  <si>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</si>
  <si>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</si>
  <si>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</si>
  <si>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</si>
  <si>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</si>
  <si>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</si>
  <si>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</si>
  <si>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</si>
  <si>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</si>
  <si>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</si>
  <si>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</si>
  <si>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</si>
  <si>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</si>
  <si>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</si>
  <si>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</si>
  <si>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</si>
  <si>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</si>
  <si>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</si>
  <si>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</si>
  <si>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</si>
  <si>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</si>
  <si>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</si>
  <si>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</si>
  <si>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</si>
  <si>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</si>
  <si>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</si>
  <si>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</si>
  <si>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</si>
  <si>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</si>
  <si>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</si>
  <si>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</si>
  <si>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</si>
  <si>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</si>
  <si>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</si>
  <si>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</si>
  <si>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</si>
  <si>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</si>
  <si>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</si>
  <si>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</si>
  <si>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</si>
  <si>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</si>
  <si>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</si>
  <si>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</si>
  <si>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</si>
  <si>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</si>
  <si>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</si>
  <si>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</si>
  <si>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</si>
  <si>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</si>
  <si>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</si>
  <si>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</si>
  <si>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</si>
  <si>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</si>
  <si>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</si>
  <si>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</si>
  <si>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</si>
  <si>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</si>
  <si>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</si>
  <si>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</si>
  <si>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</si>
  <si>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</si>
  <si>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</si>
  <si>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</si>
  <si>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</si>
  <si>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</si>
  <si>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</si>
  <si>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</si>
  <si>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</si>
  <si>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</si>
  <si>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</si>
  <si>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</si>
  <si>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</si>
  <si>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</si>
  <si>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</si>
  <si>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</si>
  <si>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</si>
  <si>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</si>
  <si>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</si>
  <si>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</si>
  <si>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</si>
  <si>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</si>
  <si>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</si>
  <si>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</si>
  <si>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</si>
  <si>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</si>
  <si>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</si>
  <si>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</si>
  <si>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</si>
  <si>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</si>
  <si>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</si>
  <si>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</si>
  <si>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</si>
  <si>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</si>
  <si>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</si>
  <si>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</si>
  <si>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</si>
  <si>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</si>
  <si>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</si>
  <si>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</si>
  <si>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</si>
  <si>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</si>
  <si>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</si>
  <si>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</si>
  <si>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</si>
  <si>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</si>
  <si>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</si>
  <si>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</si>
  <si>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</si>
  <si>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</si>
  <si>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</si>
  <si>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</si>
  <si>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</si>
  <si>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</si>
  <si>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</si>
  <si>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</si>
  <si>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</si>
  <si>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</si>
  <si>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</si>
  <si>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</si>
  <si>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</si>
  <si>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</si>
  <si>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</si>
  <si>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</si>
  <si>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</si>
  <si>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</si>
  <si>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</si>
  <si>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</si>
  <si>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</si>
  <si>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</si>
  <si>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</si>
  <si>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</si>
  <si>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</si>
  <si>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</si>
  <si>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</si>
  <si>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</si>
  <si>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</si>
  <si>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</si>
  <si>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</si>
  <si>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</si>
  <si>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</si>
  <si>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</si>
  <si>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</si>
  <si>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</si>
  <si>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</si>
  <si>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</si>
  <si>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</si>
  <si>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</si>
  <si>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</si>
  <si>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</si>
  <si>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</si>
  <si>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</si>
  <si>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</si>
  <si>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</si>
  <si>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</si>
  <si>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</si>
  <si>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</si>
  <si>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</si>
  <si>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</si>
  <si>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</si>
  <si>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</si>
  <si>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</si>
  <si>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</si>
  <si>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</si>
  <si>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</si>
  <si>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</si>
  <si>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</si>
  <si>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</si>
  <si>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</si>
  <si>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</si>
  <si>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</si>
  <si>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</si>
  <si>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</si>
  <si>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</si>
  <si>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</si>
  <si>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</si>
  <si>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</si>
  <si>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</si>
  <si>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</si>
  <si>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</si>
  <si>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</si>
  <si>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</si>
  <si>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</si>
  <si>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</si>
  <si>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</si>
  <si>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</si>
  <si>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</si>
  <si>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</si>
  <si>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</si>
  <si>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</si>
  <si>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</si>
  <si>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</si>
  <si>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</si>
  <si>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</si>
  <si>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</si>
  <si>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</si>
  <si>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</si>
  <si>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</si>
  <si>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</si>
  <si>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</si>
  <si>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</si>
  <si>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</si>
  <si>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</si>
  <si>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</si>
  <si>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</si>
  <si>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</si>
  <si>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</si>
  <si>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</si>
  <si>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</si>
  <si>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</si>
  <si>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</si>
  <si>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</si>
  <si>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</si>
  <si>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</si>
  <si>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</si>
  <si>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</si>
  <si>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</si>
  <si>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</si>
  <si>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</si>
  <si>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</si>
  <si>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</si>
  <si>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</si>
  <si>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</si>
  <si>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</si>
  <si>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</si>
  <si>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</si>
  <si>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</si>
  <si>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</si>
  <si>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</si>
  <si>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</si>
  <si>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</si>
  <si>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</si>
  <si>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</si>
  <si>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</si>
  <si>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</si>
  <si>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</si>
  <si>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</si>
  <si>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</si>
  <si>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</si>
  <si>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</si>
  <si>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</si>
  <si>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</si>
  <si>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</si>
  <si>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</si>
  <si>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</si>
  <si>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</si>
  <si>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</si>
  <si>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</si>
  <si>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</si>
  <si>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</si>
  <si>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</si>
  <si>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</si>
  <si>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</si>
  <si>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</si>
  <si>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</si>
  <si>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</si>
  <si>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</si>
  <si>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</si>
  <si>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</si>
  <si>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</si>
  <si>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</si>
  <si>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</si>
  <si>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</si>
  <si>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</si>
  <si>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</si>
  <si>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</si>
  <si>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</si>
  <si>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</si>
  <si>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</si>
  <si>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</si>
  <si>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</si>
  <si>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</si>
  <si>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</si>
  <si>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</si>
  <si>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</si>
  <si>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</si>
  <si>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</si>
  <si>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</si>
  <si>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</si>
  <si>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</si>
  <si>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</si>
  <si>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</si>
  <si>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</si>
  <si>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</si>
  <si>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</si>
  <si>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</si>
  <si>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</si>
  <si>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</si>
  <si>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</si>
  <si>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</si>
  <si>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</si>
  <si>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</si>
  <si>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</si>
  <si>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</si>
  <si>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</si>
  <si>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</si>
  <si>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</si>
  <si>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</si>
  <si>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</si>
  <si>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</si>
  <si>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</si>
  <si>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</si>
  <si>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</si>
  <si>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</si>
  <si>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</si>
  <si>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</si>
  <si>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</si>
  <si>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</si>
  <si>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</si>
  <si>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</si>
  <si>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</si>
  <si>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</si>
  <si>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</si>
  <si>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</si>
  <si>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</si>
  <si>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</si>
  <si>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</si>
  <si>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</si>
  <si>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</si>
  <si>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</si>
  <si>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</si>
  <si>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</si>
  <si>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</si>
  <si>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</si>
  <si>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</si>
  <si>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</si>
  <si>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</si>
  <si>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</si>
  <si>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</si>
  <si>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</si>
  <si>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</si>
  <si>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</si>
  <si>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</si>
  <si>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</si>
  <si>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</si>
  <si>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</si>
  <si>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</si>
  <si>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</si>
  <si>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 Restored by PG </t>
  </si>
  <si>
    <t xml:space="preserve"> WAIT PCM </t>
  </si>
  <si>
    <t xml:space="preserve">2025-11-26 13:45:13
</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</si>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</sst>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6" totalsRowShown="0" headerRowDxfId="149" dataDxfId="148" headerRowBorderDxfId="146" tableBorderDxfId="147" totalsRowBorderDxfId="145">
  <autoFilter ref="A1:CJ1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324.63767662036844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45987.586102546295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45987.586102546295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45987.586102546295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45987.586102546295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45987.586102546295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45987.586102546295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45987.586102546295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45987.586102546295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45987.586102546295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45987.586102546295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45987.586102546295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45987.586102546295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45987.586102546295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45987.586102546295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45987.586102546295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45987.586102546295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45987.586102546295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45987.586102546295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45987.586102546295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45987.586102546295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45987.586102546295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45987.586102546295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45987.586102546295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45987.586102546295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45987.586102546295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45987.586102546295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45987.586102546295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45987.586102546295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45987.586102546295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45987.586102546295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45987.586102546295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45987.586102546295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45987.586102546295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45987.586102546295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45987.586102546295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45987.586102546295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45987.586102546295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45987.586102546295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45987.586102546295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45987.586102546295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45987.586102546295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45987.586102546295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45987.586102546295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45987.586102546295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45987.586102546295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45987.586102546295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45987.586102546295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45987.586102546295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45987.586102546295</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45987.586102546295</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162.5862645833331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3.1986835648131091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4</v>
      </c>
      <c r="D5" s="18" t="s">
        <v>20823</v>
      </c>
      <c r="E5" s="99" t="s">
        <v>39100</v>
      </c>
      <c r="F5" s="100">
        <v>45987.379467592589</v>
      </c>
      <c r="G5" s="101">
        <f ca="1">IFERROR(NOW()-F5,"-")</f>
        <v>0.20663495370536111</v>
      </c>
      <c r="H5" s="144">
        <v>45987.366516203707</v>
      </c>
      <c r="I5" s="18" t="str">
        <f>IFERROR(VLOOKUP(D5,DB!A:F,6,0),"")</f>
        <v>SCECO</v>
      </c>
      <c r="J5" s="18" t="str">
        <f>IFERROR(VLOOKUP(D5,DB!A:G,7,0),"")</f>
        <v>Vandalized+Vandalized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2</v>
      </c>
      <c r="D6" s="18" t="s">
        <v>11036</v>
      </c>
      <c r="E6" s="99" t="s">
        <v>39100</v>
      </c>
      <c r="F6" s="100"/>
      <c r="G6" s="101">
        <f ca="1">IFERROR(NOW()-F6,"-")</f>
        <v>45987.586102546295</v>
      </c>
      <c r="H6" s="144" t="s">
        <v>39110</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45987.586102546295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45987.586102546295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45987.586102546295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45987.586102546295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45987.586102546295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45987.586102546295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45987.586102546295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45987.586102546295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45987.586102546295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45987.586102546295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45987.586102546295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45987.586102546295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45987.586102546295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45987.586102546295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45987.586102546295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45987.586102546295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45987.586102546295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45987.586102546295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45987.586102546295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45987.586102546295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45987.586102546295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45987.586102546295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45987.586102546295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45987.586102546295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45987.586102546295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45987.586102546295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45987.586102546295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45987.586102546295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45987.586102546295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45987.586102546295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45987.586102546295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45987.586102546295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45987.586102546295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45987.586102546295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45987.586102546295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45987.586102546295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45987.586102546295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45987.586102546295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45987.586102546295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45987.586102546295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45987.586102546295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45987.586102546295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45987.586102546295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45987.586102546295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45987.586102546295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45987.586102546295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45987.586102546295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45987.586102546295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45987.586102546295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45987.586102546295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45987.586102546295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45987.586102546295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45987.586102546295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45987.586102546295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45987.586102546295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45987.586102546295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45987.586102546295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45987.586102546295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45987.586102546295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45987.586102546295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45987.586102546295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45987.586102546295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45987.586102546295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45987.586102546295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45987.586102546295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45987.586102546295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45987.586102546295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45987.586102546295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45987.586102546295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45987.586102546295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45987.586102546295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45987.586102546295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45987.586102546295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45987.586102546295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45987.586102546295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45987.586102546295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45987.586102546295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45987.586102546295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45987.586102546295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45987.586102546295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45987.586102546295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45987.586102546295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45987.586102546295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45987.586102546295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45987.586102546295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45987.586102546295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45987.586102546295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45987.586102546295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45987.586102546295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45987.586102546295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45987.586102546295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45987.586102546295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45987.586102546295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45987.586102546295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45987.586102546295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45987.586102546295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45987.586102546295</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45987.586102546295</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45987.586102546295</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45987.586102546295</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sheetData>
  <dataValidations count="2">
    <dataValidation allowBlank="1" showInputMessage="1" showErrorMessage="1" sqref="E1" xr:uid="{4D935161-CDD3-4592-B877-3FB59C99E142}"/>
    <dataValidation type="list" allowBlank="1" showInputMessage="1" showErrorMessage="1" sqref="E3:E1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45987.586102546295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45987.586102546295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45987.586102546295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45987.586102546295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45987.586102546295</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45987.586102546295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45987.586102546295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45987.586102546295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45987.586102546295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45987.586102546295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45987.586102546295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45987.586102546295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45987.586102546295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45987.586102546295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45987.586102546295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45987.586102546295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45987.586102546295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45987.586102546295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45987.586102546295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45987.586102546295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45987.586102546295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45987.586102546295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45987.586102546295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45987.586102546295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45987.586102546295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45987.586102546295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45987.586102546295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45987.586102546295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45987.586102546295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45987.586102546295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45987.586102546295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45987.586102546295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45987.586102546295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45987.586102546295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45987.586102546295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45987.586102546295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45987.586102546295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45987.586102546295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45987.586102546295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45987.586102546295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45987.586102546295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45987.586102546295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45987.586102546295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45987.586102546295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45987.586102546295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45987.586102546295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45987.586102546295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45987.586102546295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45987.586102546295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45987.586102546295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45987.586102546295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45987.586102546295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45987.586102546295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45987.586102546295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45987.586102546295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45987.586102546295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45987.586102546295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45987.586102546295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45987.586102546295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45987.586102546295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45987.586102546295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45987.586102546295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45987.586102546295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45987.586102546295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45987.586102546295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45987.586102546295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45987.586102546295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45987.586102546295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45987.586102546295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45987.586102546295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45987.586102546295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45987.586102546295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45987.586102546295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45987.586102546295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45987.586102546295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45987.586102546295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45987.586102546295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45987.586102546295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45987.586102546295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45987.586102546295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45987.586102546295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45987.586102546295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45987.586102546295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45987.586102546295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45987.586102546295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45987.586102546295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45987.586102546295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45987.586102546295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45987.586102546295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45987.586102546295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45987.586102546295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45987.586102546295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45987.586102546295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45987.586102546295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45987.586102546295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45987.586102546295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45987.586102546295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45987.586102546295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45987.586102546295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45987.586102546295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45987.586102546295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45987.586102546295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45987.586102546295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45987.586102546295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45987.586102546295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45987.586102546295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45987.586102546295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45987.586102546295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45987.586102546295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45987.586102546295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45987.586102546295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45987.586102546295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45987.586102546295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45987.586102546295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45987.586102546295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45987.586102546295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45987.586102546295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45987.586102546295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45987.586102546295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45987.586102546295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45987.586102546295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45987.586102546295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45987.586102546295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45987.586102546295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45987.586102546295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45987.586102546295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45987.586102546295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45987.586102546295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45987.586102546295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45987.586102546295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45987.586102546295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45987.586102546295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45987.586102546295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45987.586102546295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45987.586102546295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45987.586102546295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45987.586102546295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45987.586102546295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45987.586102546295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45987.586102546295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45987.586102546295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45987.586102546295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45987.586102546295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45987.586102546295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45987.586102546295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45987.586102546295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45987.586102546295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45987.586102546295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45987.586102546295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45987.586102546295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45987.586102546295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45987.586102546295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45987.586102546295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45987.586102546295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45987.586102546295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45987.586102546295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45987.586102546295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45987.586102546295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45987.586102546295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45987.586102546295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45987.586102546295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45987.586102546295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45987.586102546295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45987.586102546295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45987.586102546295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45987.586102546295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45987.586102546295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45987.586102546295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45987.586102546295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45987.586102546295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45987.586102546295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45987.586102546295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45987.586102546295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45987.586102546295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45987.586102546295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45987.586102546295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45987.586102546295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45987.586102546295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45987.586102546295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45987.586102546295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45987.586102546295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45987.586102546295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45987.586102546295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45987.586102546295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45987.586102546295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45987.586102546295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45987.586102546295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45987.586102546295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45987.586102546295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45987.586102546295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45987.586102546295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45987.586102546295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45987.586102546295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45987.586102546295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45987.586102546295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45987.586102546295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45987.586102546295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45987.586102546295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45987.586102546295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45987.586102546295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45987.586102546295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45987.586102546295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45987.586102546295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45987.586102546295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45987.586102546295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45987.586102546295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45987.586102546295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45987.586102546295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45987.586102546295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45987.586102546295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45987.586102546295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45987.586102546295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45987.586102546295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45987.586102546295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45987.586102546295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45987.586102546295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45987.586102546295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45987.586102546295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45987.586102546295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45987.586102546295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45987.586102546295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45987.586102546295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45987.586102546295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45987.586102546295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45987.586102546295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45987.586102546295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45987.586102546295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45987.586102546295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45987.586102546295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45987.586102546295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45987.586102546295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45987.586102546295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45987.586102546295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45987.586102546295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45987.586102546295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45987.586102546295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45987.586102546295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45987.586102546295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45987.586102546295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45987.586102546295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45987.586102546295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45987.586102546295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45987.586102546295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45987.586102546295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45987.586102546295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45987.586102546295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45987.586102546295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45987.586102546295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45987.586102546295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45987.586102546295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45987.586102546295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45987.586102546295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45987.586102546295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45987.586102546295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45987.586102546295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45987.586102546295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45987.586102546295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45987.586102546295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45987.586102546295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45987.586102546295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45987.586102546295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45987.586102546295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45987.586102546295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45987.586102546295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45987.586102546295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45987.586102546295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45987.586102546295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45987.586102546295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45987.586102546295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45987.586102546295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45987.586102546295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45987.586102546295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45987.586102546295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45987.586102546295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45987.586102546295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45987.586102546295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45987.586102546295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45987.586102546295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45987.586102546295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45987.586102546295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45987.586102546295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45987.586102546295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45987.586102546295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45987.586102546295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45987.586102546295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45987.586102546295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45987.586102546295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45987.586102546295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45987.586102546295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45987.586102546295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45987.586102546295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45987.586102546295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45987.586102546295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45987.586102546295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45987.586102546295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45987.586102546295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45987.586102546295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45987.586102546295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45987.586102546295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45987.586102546295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45987.586102546295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45987.586102546295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45987.586102546295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45987.586102546295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45987.586102546295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45987.586102546295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45987.586102546295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45987.586102546295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45987.586102546295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45987.586102546295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45987.586102546295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45987.586102546295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45987.586102546295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45987.586102546295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45987.586102546295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45987.586102546295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45987.586102546295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45987.586102546295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45987.586102546295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45987.586102546295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45987.586102546295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45987.586102546295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45987.586102546295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45987.586102546295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45987.586102546295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45987.586102546295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45987.586102546295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45987.586102546295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45987.586102546295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45987.586102546295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45987.586102546295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45987.586102546295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45987.586102546295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45987.586102546295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45987.586102546295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45987.586102546295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45987.586102546295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45987.586102546295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45987.586102546295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45987.586102546295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45987.586102546295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45987.586102546295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45987.586102546295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45987.586102546295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45987.586102546295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45987.586102546295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45987.586102546295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45987.586102546295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45987.586102546295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45987.586102546295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45987.586102546295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45987.586102546295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45987.586102546295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45987.586102546295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45987.586102546295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45987.586102546295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45987.586102546295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45987.586102546295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45987.586102546295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45987.586102546295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45987.586102546295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45987.586102546295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45987.586102546295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45987.586102546295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45987.586102546295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45987.586102546295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45987.586102546295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45987.586102546295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45987.586102546295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45987.586102546295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45987.586102546295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45987.586102546295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45987.586102546295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45987.586102546295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45987.586102546295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45987.586102546295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45987.586102546295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45987.586102546295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45987.586102546295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45987.586102546295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45987.586102546295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45987.586102546295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45987.586102546295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45987.586102546295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45987.586102546295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45987.586102546295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45987.586102546295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45987.586102546295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45987.586102546295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45987.586102546295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45987.586102546295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45987.586102546295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45987.586102546295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45987.586102546295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45987.586102546295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45987.586102546295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45987.586102546295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45987.586102546295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45987.586102546295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45987.586102546295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45987.586102546295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45987.586102546295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45987.586102546295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45987.586102546295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45987.586102546295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45987.586102546295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45987.586102546295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45987.586102546295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45987.586102546295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45987.586102546295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45987.586102546295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45987.586102546295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45987.586102546295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45987.586102546295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45987.586102546295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45987.586102546295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45987.586102546295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45987.586102546295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45987.586102546295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45987.586102546295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45987.586102546295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45987.586102546295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45987.586102546295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45987.586102546295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45987.586102546295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45987.586102546295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45987.586102546295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45987.586102546295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45987.586102546295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45987.586102546295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45987.586102546295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45987.586102546295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45987.586102546295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45987.586102546295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45987.586102546295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45987.586102546295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45987.586102546295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45987.586102546295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45987.586102546295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45987.586102546295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45987.586102546295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45987.586102546295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45987.586102546295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45987.586102546295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45987.586102546295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45987.586102546295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45987.586102546295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45987.586102546295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45987.586102546295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45987.586102546295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45987.586102546295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45987.586102546295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45987.586102546295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45987.586102546295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45987.586102546295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45987.586102546295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45987.586102546295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45987.586102546295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45987.586102546295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45987.586102546295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45987.586102546295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45987.586102546295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45987.586102546295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45987.586102546295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45987.586102546295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45987.586102546295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45987.586102546295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45987.586102546295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45987.586102546295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45987.586102546295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45987.586102546295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45987.586102546295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45987.586102546295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45987.586102546295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45987.586102546295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45987.586102546295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45987.586102546295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45987.586102546295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45987.586102546295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45987.586102546295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45987.586102546295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45987.586102546295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45987.586102546295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45987.586102546295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45987.586102546295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45987.586102546295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45987.586102546295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45987.586102546295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45987.586102546295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45987.586102546295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45987.586102546295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45987.586102546295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45987.586102546295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45987.586102546295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45987.586102546295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45987.586102546295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45987.586102546295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45987.586102546295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45987.586102546295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45987.586102546295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45987.586102546295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45987.586102546295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45987.586102546295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45987.586102546295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45987.586102546295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45987.586102546295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45987.586102546295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45987.586102546295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45987.586102546295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45987.586102546295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45987.586102546295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45987.586102546295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45987.586102546295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45987.586102546295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45987.586102546295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45987.586102546295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45987.586102546295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45987.586102546295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45987.586102546295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45987.586102546295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45987.586102546295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45987.586102546295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45987.586102546295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45987.586102546295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45987.586102546295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45987.586102546295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45987.586102546295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45987.586102546295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45987.586102546295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45987.586102546295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45987.586102546295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45987.586102546295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45987.586102546295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45987.586102546295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45987.586102546295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45987.586102546295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45987.586102546295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45987.586102546295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45987.586102546295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45987.586102546295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45987.586102546295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45987.586102546295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45987.586102546295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45987.586102546295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45987.586102546295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45987.586102546295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45987.586102546295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45987.586102546295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45987.586102546295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45987.586102546295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45987.586102546295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45987.586102546295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45987.586102546295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45987.586102546295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45987.586102546295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45987.586102546295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45987.586102546295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45987.586102546295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45987.586102546295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45987.586102546295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45987.586102546295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45987.586102546295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45987.586102546295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45987.586102546295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45987.586102546295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45987.586102546295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45987.586102546295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45987.586102546295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45987.586102546295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45987.586102546295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45987.586102546295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45987.586102546295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45987.586102546295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45987.586102546295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45987.586102546295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45987.586102546295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45987.586102546295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45987.586102546295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45987.586102546295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45987.586102546295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45987.586102546295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45987.586102546295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45987.586102546295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45987.586102546295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45987.586102546295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45987.586102546295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45987.586102546295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45987.586102546295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45987.586102546295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45987.586102546295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45987.586102546295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45987.586102546295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45987.586102546295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45987.586102546295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45987.586102546295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45987.586102546295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45987.586102546295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45987.586102546295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45987.586102546295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45987.586102546295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45987.586102546295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45987.586102546295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45987.586102546295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45987.586102546295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45987.586102546295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45987.586102546295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45987.586102546295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45987.586102546295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45987.586102546295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45987.586102546295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45987.586102546295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45987.586102546295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45987.586102546295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45987.586102546295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45987.586102546295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45987.586102546295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45987.586102546295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45987.586102546295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45987.586102546295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45987.586102546295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45987.586102546295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45987.586102546295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45987.586102546295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45987.586102546295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45987.586102546295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45987.586102546295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45987.586102546295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45987.586102546295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45987.586102546295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45987.586102546295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45987.586102546295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45987.586102546295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45987.586102546295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45987.586102546295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45987.586102546295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45987.586102546295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45987.586102546295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45987.586102546295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45987.586102546295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45987.586102546295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45987.586102546295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45987.586102546295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45987.586102546295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45987.586102546295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45987.586102546295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45987.586102546295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45987.586102546295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45987.586102546295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45987.586102546295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45987.586102546295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45987.586102546295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45987.586102546295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45987.586102546295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45987.586102546295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45987.586102546295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45987.586102546295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45987.586102546295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45987.586102546295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45987.586102546295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45987.586102546295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45987.586102546295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45987.586102546295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45987.586102546295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45987.586102546295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45987.586102546295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45987.586102546295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45987.586102546295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45987.586102546295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45987.586102546295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45987.586102546295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45987.586102546295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45987.586102546295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45987.586102546295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45987.586102546295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45987.586102546295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45987.586102546295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45987.586102546295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45987.586102546295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45987.586102546295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45987.586102546295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45987.586102546295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45987.586102546295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45987.586102546295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45987.586102546295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45987.586102546295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45987.586102546295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45987.586102546295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45987.586102546295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45987.586102546295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45987.586102546295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45987.586102546295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45987.586102546295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45987.586102546295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45987.586102546295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45987.586102546295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45987.586102546295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45987.586102546295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45987.586102546295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45987.586102546295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45987.586102546295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45987.586102546295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45987.586102546295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45987.586102546295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45987.586102546295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45987.586102546295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45987.586102546295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45987.586102546295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45987.586102546295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45987.586102546295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45987.586102546295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45987.586102546295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45987.586102546295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45987.586102546295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45987.586102546295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45987.586102546295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45987.586102546295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45987.586102546295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45987.586102546295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45987.586102546295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45987.586102546295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45987.586102546295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45987.586102546295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45987.586102546295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45987.586102546295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45987.586102546295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45987.586102546295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45987.586102546295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45987.586102546295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45987.586102546295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45987.586102546295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45987.586102546295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45987.586102546295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45987.586102546295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45987.586102546295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45987.586102546295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45987.586102546295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45987.586102546295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45987.586102546295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45987.586102546295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45987.586102546295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45987.586102546295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45987.586102546295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45987.586102546295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45987.586102546295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45987.586102546295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45987.586102546295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45987.586102546295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45987.586102546295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45987.586102546295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45987.586102546295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45987.586102546295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45987.586102546295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45987.586102546295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45987.586102546295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45987.586102546295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45987.586102546295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45987.586102546295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45987.586102546295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45987.586102546295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45987.586102546295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45987.586102546295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45987.586102546295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45987.586102546295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45987.586102546295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45987.586102546295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45987.586102546295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45987.586102546295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45987.586102546295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45987.586102546295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45987.586102546295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45987.586102546295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45987.586102546295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45987.586102546295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45987.586102546295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45987.586102546295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45987.586102546295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45987.586102546295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45987.586102546295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45987.586102546295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45987.586102546295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45987.586102546295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45987.586102546295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45987.586102546295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45987.586102546295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45987.586102546295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45987.586102546295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45987.586102546295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45987.586102546295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45987.586102546295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45987.586102546295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45987.586102546295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45987.586102546295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45987.586102546295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45987.586102546295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45987.586102546295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45987.586102546295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45987.586102546295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45987.586102546295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45987.586102546295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45987.586102546295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45987.586102546295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45987.586102546295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45987.586102546295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45987.586102546295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45987.586102546295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45987.586102546295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45987.586102546295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45987.586102546295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45987.586102546295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45987.586102546295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45987.586102546295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45987.586102546295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45987.586102546295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45987.586102546295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45987.586102546295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45987.586102546295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45987.586102546295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45987.586102546295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45987.586102546295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45987.586102546295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45987.586102546295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45987.586102546295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45987.586102546295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45987.586102546295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45987.586102546295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45987.586102546295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45987.586102546295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45987.586102546295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45987.586102546295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45987.586102546295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45987.586102546295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45987.586102546295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45987.586102546295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45987.586102546295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45987.586102546295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45987.586102546295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45987.586102546295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45987.586102546295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45987.586102546295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45987.586102546295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45987.586102546295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45987.586102546295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45987.586102546295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45987.586102546295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45987.586102546295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45987.586102546295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45987.586102546295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45987.586102546295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45987.586102546295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45987.586102546295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45987.586102546295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45987.586102546295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45987.586102546295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45987.586102546295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45987.586102546295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45987.586102546295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45987.586102546295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45987.586102546295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45987.586102546295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45987.586102546295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45987.586102546295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45987.586102546295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45987.586102546295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45987.586102546295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45987.586102546295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45987.586102546295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45987.586102546295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45987.586102546295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45987.586102546295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45987.586102546295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45987.586102546295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45987.586102546295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45987.586102546295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45987.586102546295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45987.586102546295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45987.586102546295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45987.586102546295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45987.586102546295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45987.586102546295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45987.586102546295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45987.586102546295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45987.586102546295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45987.586102546295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45987.586102546295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45987.586102546295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45987.586102546295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45987.586102546295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45987.586102546295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45987.586102546295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45987.586102546295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45987.586102546295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45987.586102546295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45987.586102546295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45987.586102546295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45987.586102546295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45987.586102546295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45987.586102546295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45987.586102546295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45987.586102546295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45987.586102546295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45987.586102546295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45987.586102546295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45987.586102546295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45987.586102546295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45987.586102546295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45987.586102546295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45987.586102546295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45987.586102546295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45987.586102546295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45987.586102546295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45987.586102546295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45987.586102546295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45987.586102546295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45987.586102546295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45987.586102546295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45987.586102546295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45987.586102546295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45987.586102546295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45987.586102546295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45987.586102546295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45987.586102546295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45987.586102546295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45987.586102546295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45987.586102546295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45987.586102546295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45987.586102546295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45987.586102546295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45987.586102546295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45987.586102546295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45987.586102546295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45987.586102546295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45987.586102546295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45987.586102546295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45987.586102546295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45987.586102546295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45987.586102546295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45987.586102546295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45987.586102546295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45987.586102546295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45987.586102546295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45987.586102546295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45987.586102546295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45987.586102546295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45987.586102546295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45987.586102546295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45987.586102546295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45987.586102546295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45987.586102546295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45987.586102546295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45987.586102546295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45987.586102546295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45987.586102546295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45987.586102546295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45987.586102546295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45987.586102546295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284.10538495369838</v>
      </c>
      <c r="H2" s="92">
        <v>45703.474768518521</v>
      </c>
      <c r="I2" s="92" t="str">
        <f>IFERROR(VLOOKUP(D2,DB!A:F,6,0),"")</f>
        <v>SCECO</v>
      </c>
      <c r="J2" s="92" t="str">
        <f>IFERROR(VLOOKUP(D2,DB!A:G,7,0),"")</f>
        <v>Dead</v>
      </c>
      <c r="K2" s="94" t="s">
        <v>39113</v>
      </c>
      <c r="L2" s="88" t="str">
        <f>IFERROR(VLOOKUP(D2,DB!A:I,9,0),"")</f>
        <v>Latis</v>
      </c>
    </row>
    <row r="3" spans="1:16" ht="15" customHeight="1">
      <c r="A3" s="110"/>
      <c r="B3" s="110" t="str">
        <f>IFERROR(VLOOKUP(D4,DB!A:K,11,0),"")</f>
        <v/>
      </c>
      <c r="C3" s="90"/>
      <c r="D3" s="146"/>
      <c r="E3" s="91"/>
      <c r="F3" s="92"/>
      <c r="G3" s="93">
        <f t="shared" ref="G3:G36" ca="1" si="0">IFERROR(NOW()-F3,"")</f>
        <v>45987.586102546295</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45987.586102546295</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45987.586102546295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45987.586102546295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45987.586102546295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45987.586102546295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45987.586102546295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45987.586102546295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45987.586102546295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45987.586102546295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45987.586102546295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45987.586102546295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45987.586102546295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45987.586102546295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45987.586102546295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45987.586102546295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45987.586102546295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45987.586102546295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45987.586102546295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45987.586102546295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45987.586102546295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45987.586102546295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45987.586102546295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45987.586102546295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45987.586102546295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45987.586102546295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45987.586102546295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45987.586102546295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45987.586102546295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45987.586102546295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45987.586102546295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45987.586102546295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45987.586102546295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45987.586102546295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45987.586102546295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45987.586102546295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45987.586102546295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45987.586102546295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45987.586102546295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45987.586102546295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45987.586102546295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45987.586102546295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45987.586102546295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45987.586102546295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45987.586102546295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45987.586102546295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45987.586102546295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45987.586102546295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45987.586102546295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45987.586102546295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45987.586102546295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45987.586102546295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45987.586102546295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45987.586102546295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45987.586102546295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45987.586102546295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45987.586102546295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45987.586102546295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45987.586102546295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45987.586102546295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45987.586102546295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45987.586102546295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45987.586102546295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45987.586102546295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45987.586102546295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45987.586102546295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45987.586102546295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45987.586102546295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45987.586102546295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45987.586102546295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45987.586102546295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45987.586102546295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45987.586102546295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45987.586102546295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45987.586102546295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45987.586102546295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45987.586102546295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45987.586102546295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45987.586102546295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45987.586102546295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45987.586102546295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45987.586102546295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45987.586102546295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45987.586102546295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45987.586102546295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45987.586102546295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45987.586102546295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45987.586102546295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45987.586102546295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45987.586102546295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45987.586102546295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45987.586102546295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45987.586102546295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45987.586102546295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45987.586102546295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45987.586102546295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45987.586102546295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45987.586102546295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45987.586102546295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45987.586102546295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45987.586102546295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45987.586102546295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45987.586102546295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45987.586102546295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45987.586102546295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45987.586102546295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45987.586102546295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45987.586102546295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45987.586102546295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45987.586102546295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45987.586102546295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45987.586102546295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45987.586102546295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45987.586102546295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45987.586102546295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45987.586102546295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45987.586102546295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45987.586102546295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45987.586102546295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45987.586102546295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45987.586102546295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45987.586102546295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45987.586102546295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45987.586102546295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45987.586102546295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45987.586102546295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45987.586102546295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45987.586102546295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45987.586102546295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45987.586102546295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45987.586102546295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45987.586102546295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45987.586102546295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45987.586102546295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45987.586102546295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45987.586102546295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45987.586102546295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45987.586102546295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45987.586102546295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45987.586102546295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45987.586102546295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45987.586102546295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45987.586102546295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45987.586102546295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45987.586102546295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45987.586102546295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45987.586102546295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45987.586102546295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45987.586102546295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45987.586102546295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45987.586102546295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45987.586102546295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45987.586102546295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45987.586102546295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45987.586102546295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45987.586102546295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45987.586102546295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45987.586102546295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45987.586102546295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45987.586102546295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45987.586102546295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45987.586102546295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45987.586102546295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45987.586102546295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45987.586102546295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45987.586102546295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45987.586102546295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45987.586102546295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45987.586102546295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45987.586102546295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45987.586102546295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45987.586102546295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45987.586102546295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45987.586102546295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45987.586102546295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45987.586102546295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45987.586102546295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45987.586102546295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45987.586102546295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45987.586102546295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45987.586102546295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45987.586102546295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45987.586102546295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45987.586102546295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45987.586102546295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45987.586102546295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45987.586102546295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45987.586102546295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45987.586102546295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45987.586102546295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45987.586102546295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45987.586102546295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45987.586102546295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45987.586102546295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45987.586102546295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45987.586102546295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45987.586102546295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45987.586102546295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45987.586102546295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45987.586102546295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45987.586102546295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45987.586102546295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45987.586102546295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45987.586102546295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45987.586102546295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45987.586102546295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45987.586102546295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45987.586102546295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45987.586102546295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45987.586102546295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45987.586102546295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45987.586102546295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45987.586102546295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45987.586102546295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45987.586102546295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45987.586102546295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45987.586102546295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45987.586102546295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45987.586102546295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45987.586102546295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45987.586102546295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45987.586102546295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45987.586102546295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45987.586102546295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45987.586102546295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45987.586102546295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45987.586102546295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45987.586102546295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45987.586102546295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45987.586102546295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45987.586102546295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45987.586102546295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45987.586102546295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45987.586102546295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45987.586102546295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45987.586102546295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45987.586102546295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45987.586102546295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45987.586102546295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45987.586102546295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45987.586102546295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45987.586102546295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45987.586102546295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45987.586102546295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45987.586102546295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45987.586102546295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45987.586102546295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45987.586102546295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45987.586102546295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45987.586102546295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45987.586102546295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45987.586102546295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45987.586102546295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45987.586102546295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45987.586102546295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45987.586102546295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45987.586102546295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45987.586102546295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45987.586102546295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45987.586102546295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45987.586102546295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45987.586102546295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45987.586102546295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45987.586102546295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45987.586102546295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45987.586102546295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45987.586102546295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45987.586102546295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45987.586102546295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45987.586102546295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45987.586102546295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45987.586102546295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45987.586102546295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45987.586102546295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45987.586102546295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45987.586102546295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45987.586102546295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45987.586102546295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45987.586102546295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45987.586102546295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45987.586102546295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45987.586102546295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45987.586102546295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45987.586102546295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45987.586102546295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45987.586102546295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45987.586102546295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45987.586102546295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45987.586102546295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45987.586102546295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45987.586102546295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45987.586102546295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45987.586102546295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45987.586102546295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45987.586102546295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45987.586102546295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45987.586102546295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45987.586102546295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45987.586102546295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45987.586102546295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45987.586102546295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45987.586102546295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45987.586102546295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45987.586102546295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45987.586102546295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45987.586102546295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45987.586102546295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45987.586102546295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45987.586102546295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45987.586102546295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45987.586102546295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45987.586102546295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45987.586102546295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45987.586102546295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45987.586102546295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45987.586102546295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45987.586102546295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45987.586102546295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45987.586102546295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45987.586102546295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45987.586102546295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45987.586102546295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45987.586102546295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45987.586102546295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45987.586102546295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45987.586102546295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45987.586102546295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45987.586102546295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45987.586102546295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45987.586102546295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45987.586102546295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45987.586102546295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45987.586102546295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45987.586102546295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45987.586102546295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45987.586102546295</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workbookViewId="0">
      <selection activeCell="H7" sqref="H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95.754042361106258</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61.397225231477933</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38.924991435182164</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6.2128039351810003</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5</v>
      </c>
      <c r="D6" s="37" t="s">
        <v>38120</v>
      </c>
      <c r="E6" s="106" t="s">
        <v>39021</v>
      </c>
      <c r="F6" s="38">
        <v>45987.565740740742</v>
      </c>
      <c r="G6" s="108">
        <f ca="1">IFERROR(NOW()-F6,"")</f>
        <v>2.0361805552965961E-2</v>
      </c>
      <c r="H6" s="38">
        <v>45987.551851851851</v>
      </c>
      <c r="I6" s="37" t="str">
        <f>IFERROR(VLOOKUP(D6,DB!A:F,6,0),"")</f>
        <v>SCECO</v>
      </c>
      <c r="J6" s="37" t="str">
        <f>IFERROR(VLOOKUP(D6,DB!A:G,7,0),"")</f>
        <v>Haj Removal</v>
      </c>
      <c r="K6" s="37" t="s">
        <v>39123</v>
      </c>
      <c r="L6" s="37" t="str">
        <f>IFERROR(VLOOKUP(D6,DB!A:I,9,0),"")</f>
        <v>Latis</v>
      </c>
    </row>
    <row r="7" spans="1:13" s="39" customFormat="1">
      <c r="A7" s="37" t="s">
        <v>39124</v>
      </c>
      <c r="B7" s="37" t="str">
        <f>IFERROR(VLOOKUP(D7,DB!A:K,11,0),"")</f>
        <v>R5</v>
      </c>
      <c r="C7" s="37">
        <v>1</v>
      </c>
      <c r="D7" s="37" t="s">
        <v>33058</v>
      </c>
      <c r="E7" s="37"/>
      <c r="F7" s="38"/>
      <c r="G7" s="108">
        <f ca="1">IFERROR(NOW()-F7,"")</f>
        <v>45987.586102546295</v>
      </c>
      <c r="H7" s="38">
        <v>45987.561226851853</v>
      </c>
      <c r="I7" s="37" t="str">
        <f>IFERROR(VLOOKUP(D7,DB!A:F,6,0),"")</f>
        <v>SCECO</v>
      </c>
      <c r="J7" s="37" t="str">
        <f>IFERROR(VLOOKUP(D7,DB!A:G,7,0),"")</f>
        <v>Dead</v>
      </c>
      <c r="K7" s="37"/>
      <c r="L7" s="37" t="str">
        <f>IFERROR(VLOOKUP(D7,DB!A:I,9,0),"")</f>
        <v>Latis</v>
      </c>
    </row>
    <row r="8" spans="1:13" s="39" customFormat="1">
      <c r="A8" s="37"/>
      <c r="B8" s="37" t="str">
        <f>IFERROR(VLOOKUP(D8,DB!A:K,11,0),"")</f>
        <v/>
      </c>
      <c r="C8" s="37"/>
      <c r="D8" s="37"/>
      <c r="E8" s="37"/>
      <c r="F8" s="38"/>
      <c r="G8" s="108">
        <f ca="1">IFERROR(NOW()-F8,"")</f>
        <v>45987.586102546295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45987.586102546295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45987.586102546295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45987.586102546295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ref="G12:G51" ca="1" si="2">IFERROR(NOW()-F12,"")</f>
        <v>45987.586102546295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45987.586102546295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45987.586102546295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45987.586102546295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45987.586102546295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45987.586102546295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45987.586102546295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45987.586102546295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t="shared" ca="1" si="2"/>
        <v>45987.586102546295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t="shared" ca="1" si="2"/>
        <v>45987.586102546295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t="shared" ca="1" si="2"/>
        <v>45987.586102546295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t="shared" ca="1" si="2"/>
        <v>45987.586102546295</v>
      </c>
      <c r="H23" s="38"/>
      <c r="I23" s="37" t="str">
        <f>IFERROR(VLOOKUP(D23,DB!A:F,6,0),"")</f>
        <v/>
      </c>
      <c r="J23" s="37" t="str">
        <f>IFERROR(VLOOKUP(D23,DB!A:G,7,0),"")</f>
        <v/>
      </c>
      <c r="K23" s="37"/>
      <c r="L23" s="37" t="str">
        <f>IFERROR(VLOOKUP(D23,DB!A:I,9,0),"")</f>
        <v/>
      </c>
    </row>
    <row r="24" spans="1:12" s="39" customFormat="1">
      <c r="A24" s="37"/>
      <c r="B24" s="149" t="str">
        <f>IFERROR(VLOOKUP(D24,DB!A:K,11,0),"")</f>
        <v/>
      </c>
      <c r="C24" s="37"/>
      <c r="D24" s="37"/>
      <c r="E24" s="37"/>
      <c r="F24" s="38"/>
      <c r="G24" s="150">
        <f t="shared" ca="1" si="2"/>
        <v>45987.586102546295</v>
      </c>
      <c r="H24" s="38"/>
      <c r="I24" s="149" t="str">
        <f>IFERROR(VLOOKUP(D24,DB!A:F,6,0),"")</f>
        <v/>
      </c>
      <c r="J24" s="149" t="str">
        <f>IFERROR(VLOOKUP(D24,DB!A:G,7,0),"")</f>
        <v/>
      </c>
      <c r="K24" s="37"/>
      <c r="L24" s="149" t="str">
        <f>IFERROR(VLOOKUP(D24,DB!A:I,9,0),"")</f>
        <v/>
      </c>
    </row>
    <row r="25" spans="1:12" s="39" customFormat="1">
      <c r="A25" s="37"/>
      <c r="B25" s="149" t="str">
        <f>IFERROR(VLOOKUP(D25,DB!A:K,11,0),"")</f>
        <v/>
      </c>
      <c r="C25" s="37"/>
      <c r="D25" s="37"/>
      <c r="E25" s="37"/>
      <c r="F25" s="38"/>
      <c r="G25" s="150">
        <f t="shared" ca="1" si="2"/>
        <v>45987.586102546295</v>
      </c>
      <c r="H25" s="38"/>
      <c r="I25" s="149" t="str">
        <f>IFERROR(VLOOKUP(D25,DB!A:F,6,0),"")</f>
        <v/>
      </c>
      <c r="J25" s="149" t="str">
        <f>IFERROR(VLOOKUP(D25,DB!A:G,7,0),"")</f>
        <v/>
      </c>
      <c r="K25" s="37"/>
      <c r="L25" s="149" t="str">
        <f>IFERROR(VLOOKUP(D25,DB!A:I,9,0),"")</f>
        <v/>
      </c>
    </row>
    <row r="26" spans="1:12" s="39" customFormat="1">
      <c r="A26" s="37"/>
      <c r="B26" s="149" t="str">
        <f>IFERROR(VLOOKUP(D26,DB!A:K,11,0),"")</f>
        <v/>
      </c>
      <c r="C26" s="37"/>
      <c r="D26" s="37"/>
      <c r="E26" s="37"/>
      <c r="F26" s="38"/>
      <c r="G26" s="150">
        <f t="shared" ca="1" si="2"/>
        <v>45987.586102546295</v>
      </c>
      <c r="H26" s="38"/>
      <c r="I26" s="149" t="str">
        <f>IFERROR(VLOOKUP(D26,DB!A:F,6,0),"")</f>
        <v/>
      </c>
      <c r="J26" s="149" t="str">
        <f>IFERROR(VLOOKUP(D26,DB!A:G,7,0),"")</f>
        <v/>
      </c>
      <c r="K26" s="37"/>
      <c r="L26" s="149" t="str">
        <f>IFERROR(VLOOKUP(D26,DB!A:I,9,0),"")</f>
        <v/>
      </c>
    </row>
    <row r="27" spans="1:12" s="39" customFormat="1">
      <c r="A27" s="37"/>
      <c r="B27" s="149" t="str">
        <f>IFERROR(VLOOKUP(D27,DB!A:K,11,0),"")</f>
        <v/>
      </c>
      <c r="C27" s="37"/>
      <c r="D27" s="37"/>
      <c r="E27" s="37"/>
      <c r="F27" s="38"/>
      <c r="G27" s="150">
        <f t="shared" ca="1" si="2"/>
        <v>45987.586102546295</v>
      </c>
      <c r="H27" s="38"/>
      <c r="I27" s="149" t="str">
        <f>IFERROR(VLOOKUP(D27,DB!A:F,6,0),"")</f>
        <v/>
      </c>
      <c r="J27" s="149" t="str">
        <f>IFERROR(VLOOKUP(D27,DB!A:G,7,0),"")</f>
        <v/>
      </c>
      <c r="K27" s="37"/>
      <c r="L27" s="149" t="str">
        <f>IFERROR(VLOOKUP(D27,DB!A:I,9,0),"")</f>
        <v/>
      </c>
    </row>
    <row r="28" spans="1:12" s="39" customFormat="1">
      <c r="A28" s="37"/>
      <c r="B28" s="149" t="str">
        <f>IFERROR(VLOOKUP(D28,DB!A:K,11,0),"")</f>
        <v/>
      </c>
      <c r="C28" s="37"/>
      <c r="D28" s="37"/>
      <c r="E28" s="37"/>
      <c r="F28" s="38"/>
      <c r="G28" s="150">
        <f t="shared" ca="1" si="2"/>
        <v>45987.586102546295</v>
      </c>
      <c r="H28" s="38"/>
      <c r="I28" s="149" t="str">
        <f>IFERROR(VLOOKUP(D28,DB!A:F,6,0),"")</f>
        <v/>
      </c>
      <c r="J28" s="149" t="str">
        <f>IFERROR(VLOOKUP(D28,DB!A:G,7,0),"")</f>
        <v/>
      </c>
      <c r="K28" s="37"/>
      <c r="L28" s="149" t="str">
        <f>IFERROR(VLOOKUP(D28,DB!A:I,9,0),"")</f>
        <v/>
      </c>
    </row>
    <row r="29" spans="1:12" s="39" customFormat="1">
      <c r="A29" s="37"/>
      <c r="B29" s="149" t="str">
        <f>IFERROR(VLOOKUP(D29,DB!A:K,11,0),"")</f>
        <v/>
      </c>
      <c r="C29" s="37"/>
      <c r="D29" s="37"/>
      <c r="E29" s="37"/>
      <c r="F29" s="38"/>
      <c r="G29" s="150">
        <f t="shared" ca="1" si="2"/>
        <v>45987.586102546295</v>
      </c>
      <c r="H29" s="38"/>
      <c r="I29" s="149" t="str">
        <f>IFERROR(VLOOKUP(D29,DB!A:F,6,0),"")</f>
        <v/>
      </c>
      <c r="J29" s="149" t="str">
        <f>IFERROR(VLOOKUP(D29,DB!A:G,7,0),"")</f>
        <v/>
      </c>
      <c r="K29" s="37"/>
      <c r="L29" s="149" t="str">
        <f>IFERROR(VLOOKUP(D29,DB!A:I,9,0),"")</f>
        <v/>
      </c>
    </row>
    <row r="30" spans="1:12" s="39" customFormat="1">
      <c r="A30" s="37"/>
      <c r="B30" s="149" t="str">
        <f>IFERROR(VLOOKUP(D30,DB!A:K,11,0),"")</f>
        <v/>
      </c>
      <c r="C30" s="37"/>
      <c r="D30" s="37"/>
      <c r="E30" s="37"/>
      <c r="F30" s="38"/>
      <c r="G30" s="150">
        <f t="shared" ca="1" si="2"/>
        <v>45987.586102546295</v>
      </c>
      <c r="H30" s="38"/>
      <c r="I30" s="149" t="str">
        <f>IFERROR(VLOOKUP(D30,DB!A:F,6,0),"")</f>
        <v/>
      </c>
      <c r="J30" s="149" t="str">
        <f>IFERROR(VLOOKUP(D30,DB!A:G,7,0),"")</f>
        <v/>
      </c>
      <c r="K30" s="37"/>
      <c r="L30" s="149" t="str">
        <f>IFERROR(VLOOKUP(D30,DB!A:I,9,0),"")</f>
        <v/>
      </c>
    </row>
    <row r="31" spans="1:12" s="39" customFormat="1">
      <c r="A31" s="37"/>
      <c r="B31" s="149" t="str">
        <f>IFERROR(VLOOKUP(D31,DB!A:K,11,0),"")</f>
        <v/>
      </c>
      <c r="C31" s="37"/>
      <c r="D31" s="37"/>
      <c r="E31" s="37"/>
      <c r="F31" s="38"/>
      <c r="G31" s="150">
        <f t="shared" ca="1" si="2"/>
        <v>45987.586102546295</v>
      </c>
      <c r="H31" s="38"/>
      <c r="I31" s="149" t="str">
        <f>IFERROR(VLOOKUP(D31,DB!A:F,6,0),"")</f>
        <v/>
      </c>
      <c r="J31" s="149" t="str">
        <f>IFERROR(VLOOKUP(D31,DB!A:G,7,0),"")</f>
        <v/>
      </c>
      <c r="K31" s="37"/>
      <c r="L31" s="149" t="str">
        <f>IFERROR(VLOOKUP(D31,DB!A:I,9,0),"")</f>
        <v/>
      </c>
    </row>
    <row r="32" spans="1:12" s="39" customFormat="1">
      <c r="A32" s="37"/>
      <c r="B32" s="149" t="str">
        <f>IFERROR(VLOOKUP(D32,DB!A:K,11,0),"")</f>
        <v/>
      </c>
      <c r="C32" s="37"/>
      <c r="D32" s="37"/>
      <c r="E32" s="37"/>
      <c r="F32" s="38"/>
      <c r="G32" s="150">
        <f t="shared" ca="1" si="2"/>
        <v>45987.586102546295</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50">
        <f t="shared" ca="1" si="2"/>
        <v>45987.586102546295</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50">
        <f t="shared" ca="1" si="2"/>
        <v>45987.586102546295</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50">
        <f t="shared" ca="1" si="2"/>
        <v>45987.586102546295</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50">
        <f t="shared" ca="1" si="2"/>
        <v>45987.586102546295</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50">
        <f t="shared" ca="1" si="2"/>
        <v>45987.586102546295</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50">
        <f t="shared" ca="1" si="2"/>
        <v>45987.586102546295</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50">
        <f t="shared" ca="1" si="2"/>
        <v>45987.586102546295</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50">
        <f t="shared" ca="1" si="2"/>
        <v>45987.586102546295</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50">
        <f t="shared" ca="1" si="2"/>
        <v>45987.586102546295</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50">
        <f t="shared" ca="1" si="2"/>
        <v>45987.586102546295</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50">
        <f t="shared" ca="1" si="2"/>
        <v>45987.586102546295</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50">
        <f t="shared" ca="1" si="2"/>
        <v>45987.586102546295</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50">
        <f t="shared" ca="1" si="2"/>
        <v>45987.586102546295</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50">
        <f t="shared" ca="1" si="2"/>
        <v>45987.586102546295</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50">
        <f t="shared" ca="1" si="2"/>
        <v>45987.586102546295</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50">
        <f t="shared" ca="1" si="2"/>
        <v>45987.586102546295</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50">
        <f t="shared" ca="1" si="2"/>
        <v>45987.586102546295</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50">
        <f t="shared" ca="1" si="2"/>
        <v>45987.586102546295</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50">
        <f t="shared" ca="1" si="2"/>
        <v>45987.586102546295</v>
      </c>
      <c r="H51" s="38"/>
      <c r="I51" s="149" t="str">
        <f>IFERROR(VLOOKUP(D51,DB!A:F,6,0),"")</f>
        <v/>
      </c>
      <c r="J51" s="149" t="str">
        <f>IFERROR(VLOOKUP(D51,DB!A:G,7,0),"")</f>
        <v/>
      </c>
      <c r="K51" s="37"/>
      <c r="L51" s="149"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45987.586102546295</v>
      </c>
      <c r="H2"/>
      <c r="I2"/>
      <c r="J2" s="124" t="str">
        <f>IFERROR(VLOOKUP(D2,DB!A:G,7,0),"")</f>
        <v/>
      </c>
      <c r="K2" s="127"/>
      <c r="L2" s="128" t="str">
        <f>IFERROR(VLOOKUP(D2,DB!A:I,9,0),"")</f>
        <v/>
      </c>
    </row>
    <row r="3" spans="1:16382" ht="31.5" customHeight="1">
      <c r="A3"/>
      <c r="B3"/>
      <c r="C3" s="125"/>
      <c r="D3" s="122"/>
      <c r="E3" s="106"/>
      <c r="F3"/>
      <c r="G3" s="72">
        <f ca="1">IFERROR(NOW()-F3,"-")</f>
        <v>45987.586102546295</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45987.586102546295</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45987.586102546295</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45987.586102546295</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45987.586102546295</v>
      </c>
      <c r="H7"/>
      <c r="I7" s="124" t="str">
        <f>IFERROR(VLOOKUP(D7,DB!A:F,6,0),"")</f>
        <v/>
      </c>
      <c r="J7" s="147" t="str">
        <f>IFERROR(VLOOKUP(D7,DB!A:G,7,0),"")</f>
        <v/>
      </c>
      <c r="K7" s="127"/>
      <c r="L7" s="148" t="str">
        <f>IFERROR(VLOOKUP(D7,DB!A:I,9,0),"")</f>
        <v/>
      </c>
    </row>
    <row r="8" spans="1:16382" ht="31.5" customHeight="1">
      <c r="A8" s="123"/>
      <c r="B8" s="124" t="str">
        <f>IFERROR(VLOOKUP(D8,DB!A:K,11,0),"")</f>
        <v/>
      </c>
      <c r="C8" s="125"/>
      <c r="D8" s="124"/>
      <c r="E8" s="106"/>
      <c r="F8" s="126"/>
      <c r="G8" s="72">
        <f t="shared" ref="G8:G9" ca="1" si="0">IFERROR(NOW()-F8,"-")</f>
        <v>45987.586102546295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45987.586102546295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45987.586102546295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45987.586102546295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45987.586102546295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45987.586102546295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45987.586102546295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45987.586102546295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45987.586102546295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45987.586102546295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45987.586102546295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45987.586102546295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45987.586102546295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45987.586102546295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45987.586102546295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45987.586102546295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45987.586102546295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45987.586102546295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45987.586102546295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45987.586102546295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45987.586102546295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45987.586102546295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45987.586102546295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45987.586102546295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45987.586102546295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45987.586102546295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45987.586102546295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45987.586102546295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45987.586102546295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45987.586102546295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45987.586102546295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45987.586102546295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45987.586102546295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45987.586102546295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45987.586102546295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45987.586102546295</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2025-11-26T11:04:04Z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