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421" documentId="120_S{2AC9BD13-BADA-5192-A53E-5A8FF88502F6}" xr6:coauthVersionLast="47" xr6:coauthVersionMax="47" xr10:uidLastSave="{A125343B-5AF6-442A-A29E-29546D44BC27}"/>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<sst xmlns="http://schemas.openxmlformats.org/spreadsheetml/2006/main" count="180286" uniqueCount="39127">
  <si>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</si>
  <si>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</si>
  <si>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</si>
  <si>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</si>
  <si>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</si>
  <si>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</si>
  <si>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</si>
  <si>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</si>
  <si>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</si>
  <si>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</si>
  <si>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</si>
  <si>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</si>
  <si>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</si>
  <si>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</si>
  <si>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</si>
  <si>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</si>
  <si>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</si>
  <si>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</si>
  <si>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</si>
  <si>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</si>
  <si>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</si>
  <si>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</si>
  <si>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</si>
  <si>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</si>
  <si>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</si>
  <si>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</si>
  <si>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</si>
  <si>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</si>
  <si>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</si>
  <si>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</si>
  <si>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</si>
  <si>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</si>
  <si>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</si>
  <si>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</si>
  <si>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</si>
  <si>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</si>
  <si>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</si>
  <si>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</si>
  <si>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</si>
  <si>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</si>
  <si>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</si>
  <si>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</si>
  <si>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</si>
  <si>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</si>
  <si>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</si>
  <si>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</si>
  <si>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</si>
  <si>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</si>
  <si>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</si>
  <si>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</si>
  <si>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</si>
  <si>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</si>
  <si>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</si>
  <si>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</si>
  <si>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</si>
  <si>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</si>
  <si>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</si>
  <si>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</si>
  <si>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</si>
  <si>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</si>
  <si>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</si>
  <si>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</si>
  <si>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</si>
  <si>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</si>
  <si>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</si>
  <si>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</si>
  <si>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</si>
  <si>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</si>
  <si>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</si>
  <si>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</si>
  <si>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</si>
  <si>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</si>
  <si>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</si>
  <si>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</si>
  <si>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</si>
  <si>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</si>
  <si>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</si>
  <si>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</si>
  <si>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</si>
  <si>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</si>
  <si>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</si>
  <si>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</si>
  <si>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</si>
  <si>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</si>
  <si>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</si>
  <si>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</si>
  <si>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</si>
  <si>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</si>
  <si>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</si>
  <si>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</si>
  <si>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</si>
  <si>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</si>
  <si>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</si>
  <si>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</si>
  <si>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</si>
  <si>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</si>
  <si>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</si>
  <si>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</si>
  <si>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</si>
  <si>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</si>
  <si>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</si>
  <si>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</si>
  <si>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</si>
  <si>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</si>
  <si>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</si>
  <si>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</si>
  <si>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</si>
  <si>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</si>
  <si>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</si>
  <si>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</si>
  <si>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</si>
  <si>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</si>
  <si>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</si>
  <si>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</si>
  <si>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</si>
  <si>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</si>
  <si>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</si>
  <si>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</si>
  <si>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</si>
  <si>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</si>
  <si>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</si>
  <si>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</si>
  <si>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</si>
  <si>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</si>
  <si>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</si>
  <si>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</si>
  <si>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</si>
  <si>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</si>
  <si>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</si>
  <si>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</si>
  <si>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</si>
  <si>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</si>
  <si>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</si>
  <si>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</si>
  <si>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</si>
  <si>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</si>
  <si>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</si>
  <si>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</si>
  <si>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</si>
  <si>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</si>
  <si>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</si>
  <si>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</si>
  <si>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</si>
  <si>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</si>
  <si>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</si>
  <si>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</si>
  <si>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</si>
  <si>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</si>
  <si>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</si>
  <si>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</si>
  <si>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</si>
  <si>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</si>
  <si>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</si>
  <si>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</si>
  <si>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</si>
  <si>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</si>
  <si>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</si>
  <si>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</si>
  <si>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</si>
  <si>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</si>
  <si>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</si>
  <si>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</si>
  <si>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</si>
  <si>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</si>
  <si>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</si>
  <si>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</si>
  <si>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</si>
  <si>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</si>
  <si>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</si>
  <si>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</si>
  <si>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</si>
  <si>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</si>
  <si>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</si>
  <si>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</si>
  <si>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</si>
  <si>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</si>
  <si>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</si>
  <si>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</si>
  <si>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</si>
  <si>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</si>
  <si>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</si>
  <si>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</si>
  <si>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</si>
  <si>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</si>
  <si>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</si>
  <si>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</si>
  <si>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</si>
  <si>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</si>
  <si>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</si>
  <si>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</si>
  <si>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</si>
  <si>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</si>
  <si>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</si>
  <si>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</si>
  <si>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</si>
  <si>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</si>
  <si>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</si>
  <si>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</si>
  <si>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</si>
  <si>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</si>
  <si>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</si>
  <si>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</si>
  <si>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</si>
  <si>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</si>
  <si>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</si>
  <si>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</si>
  <si>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</si>
  <si>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</si>
  <si>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</si>
  <si>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</si>
  <si>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</si>
  <si>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</si>
  <si>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</si>
  <si>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</si>
  <si>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</si>
  <si>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</si>
  <si>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</si>
  <si>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</si>
  <si>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</si>
  <si>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</si>
  <si>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</si>
  <si>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</si>
  <si>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</si>
  <si>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</si>
  <si>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</si>
  <si>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</si>
  <si>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</si>
  <si>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</si>
  <si>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</si>
  <si>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</si>
  <si>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</si>
  <si>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</si>
  <si>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</si>
  <si>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</si>
  <si>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</si>
  <si>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</si>
  <si>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</si>
  <si>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</si>
  <si>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</si>
  <si>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</si>
  <si>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</si>
  <si>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</si>
  <si>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</si>
  <si>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</si>
  <si>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</si>
  <si>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</si>
  <si>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</si>
  <si>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</si>
  <si>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</si>
  <si>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</si>
  <si>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</si>
  <si>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</si>
  <si>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</si>
  <si>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</si>
  <si>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</si>
  <si>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</si>
  <si>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</si>
  <si>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</si>
  <si>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</si>
  <si>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</si>
  <si>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</si>
  <si>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</si>
  <si>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</si>
  <si>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</si>
  <si>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</si>
  <si>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</si>
  <si>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</si>
  <si>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</si>
  <si>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</si>
  <si>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</si>
  <si>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</si>
  <si>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</si>
  <si>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</si>
  <si>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</si>
  <si>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</si>
  <si>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</si>
  <si>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</si>
  <si>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</si>
  <si>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</si>
  <si>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</si>
  <si>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</si>
  <si>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</si>
  <si>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</si>
  <si>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</si>
  <si>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</si>
  <si>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</si>
  <si>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</si>
  <si>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</si>
  <si>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</si>
  <si>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</si>
  <si>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</si>
  <si>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</si>
  <si>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</si>
  <si>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</si>
  <si>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</si>
  <si>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</si>
  <si>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</si>
  <si>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</si>
  <si>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</si>
  <si>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</si>
  <si>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</si>
  <si>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</si>
  <si>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</si>
  <si>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</si>
  <si>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</si>
  <si>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</si>
  <si>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</si>
  <si>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</si>
  <si>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</si>
  <si>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</si>
  <si>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</si>
  <si>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</si>
  <si>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</si>
  <si>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</si>
  <si>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</si>
  <si>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</si>
  <si>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</si>
  <si>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</si>
  <si>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</si>
  <si>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</si>
  <si>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</si>
  <si>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</si>
  <si>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</si>
  <si>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</si>
  <si>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</si>
  <si>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</si>
  <si>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</si>
  <si>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</si>
  <si>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</si>
  <si>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</si>
  <si>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</si>
  <si>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</si>
  <si>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</si>
  <si>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</si>
  <si>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</si>
  <si>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</si>
  <si>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</si>
  <si>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</si>
  <si>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</si>
  <si>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</si>
  <si>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</si>
  <si>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</si>
  <si>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</si>
  <si>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</si>
  <si>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</si>
  <si>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</si>
  <si>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</si>
  <si>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</si>
  <si>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</si>
  <si>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</si>
  <si>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</si>
  <si>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</si>
  <si>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</si>
  <si>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</si>
  <si>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</si>
  <si>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</si>
  <si>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</si>
  <si>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</si>
  <si>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</si>
  <si>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</si>
  <si>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</si>
  <si>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</si>
  <si>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</si>
  <si>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</si>
  <si>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</si>
  <si>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</si>
  <si>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</si>
  <si>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</si>
  <si>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</si>
  <si>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</si>
  <si>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</si>
  <si>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</si>
  <si>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</si>
  <si>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</si>
  <si>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</si>
  <si>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</si>
  <si>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</si>
  <si>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</si>
  <si>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</si>
  <si>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</si>
  <si>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</si>
  <si>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</si>
  <si>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</si>
  <si>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</si>
  <si>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</si>
  <si>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</si>
  <si>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</si>
  <si>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</si>
  <si>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</si>
  <si>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</si>
  <si>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</si>
  <si>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</si>
  <si>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</si>
  <si>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</si>
  <si>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</si>
  <si>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</si>
  <si>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</si>
  <si>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</si>
  <si>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</si>
  <si>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</si>
  <si>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</si>
  <si>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</si>
  <si>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</si>
  <si>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</si>
  <si>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</si>
  <si>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</si>
  <si>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</si>
  <si>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</si>
  <si>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</si>
  <si>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</si>
  <si>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</si>
  <si>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</si>
  <si>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</si>
  <si>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</si>
  <si>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</si>
  <si>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</si>
  <si>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</si>
  <si>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</si>
  <si>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</si>
  <si>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</si>
  <si>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</si>
  <si>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</si>
  <si>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</si>
  <si>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</si>
  <si>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</si>
  <si>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</si>
  <si>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</si>
  <si>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</si>
  <si>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</si>
  <si>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</si>
  <si>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</si>
  <si>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</si>
  <si>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</si>
  <si>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</si>
  <si>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</si>
  <si>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</si>
  <si>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</si>
  <si>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</si>
  <si>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</si>
  <si>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</si>
  <si>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</si>
  <si>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</si>
  <si>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</si>
  <si>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</si>
  <si>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</si>
  <si>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</si>
  <si>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</si>
  <si>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</si>
  <si>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</si>
  <si>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</si>
  <si>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</si>
  <si>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</si>
  <si>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</si>
  <si>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</si>
  <si>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</si>
  <si>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</si>
  <si>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</si>
  <si>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</si>
  <si>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</si>
  <si>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</si>
  <si>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</si>
  <si>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</si>
  <si>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</si>
  <si>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</si>
  <si>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</si>
  <si>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</si>
  <si>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</si>
  <si>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</si>
  <si>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</si>
  <si>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</si>
  <si>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</si>
  <si>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</si>
  <si>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</si>
  <si>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</si>
  <si>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</si>
  <si>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</si>
  <si>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</si>
  <si>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</si>
  <si>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</si>
  <si>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</si>
  <si>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</si>
  <si>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</si>
  <si>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</si>
  <si>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</si>
  <si>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</si>
  <si>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</si>
  <si>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</si>
  <si>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</si>
  <si>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</si>
  <si>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</si>
  <si>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</si>
  <si>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</si>
  <si>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</si>
  <si>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</si>
  <si>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</si>
  <si>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</si>
  <si>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</si>
  <si>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</si>
  <si>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</si>
  <si>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</si>
  <si>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</si>
  <si>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</si>
  <si>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</si>
  <si>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</si>
  <si>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</si>
  <si>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</si>
  <si>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</si>
  <si>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</si>
  <si>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</si>
  <si>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</si>
  <si>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</si>
  <si>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</si>
  <si>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</si>
  <si>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</si>
  <si>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</si>
  <si>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</si>
  <si>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</si>
  <si>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</si>
  <si>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</si>
  <si>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</si>
  <si>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</si>
  <si>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</si>
  <si>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</si>
  <si>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</si>
  <si>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</si>
  <si>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</si>
  <si>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</si>
  <si>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</si>
  <si>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</si>
  <si>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</si>
  <si>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</si>
  <si>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</si>
  <si>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</si>
  <si>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</si>
  <si>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</si>
  <si>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</si>
  <si>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</si>
  <si>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</si>
  <si>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</si>
  <si>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</si>
  <si>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</si>
  <si>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</si>
  <si>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</si>
  <si>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</si>
  <si>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</si>
  <si>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</si>
  <si>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</si>
  <si>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</si>
  <si>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</si>
  <si>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</si>
  <si>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</si>
  <si>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</si>
  <si>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</si>
  <si>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</si>
  <si>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</si>
  <si>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</si>
  <si>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</si>
  <si>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</si>
  <si>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</si>
  <si>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</si>
  <si>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</si>
  <si>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</si>
  <si>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</si>
  <si>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</si>
  <si>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</si>
  <si>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</si>
  <si>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</si>
  <si>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</si>
  <si>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</si>
  <si>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</si>
  <si>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</si>
  <si>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</si>
  <si>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</si>
  <si>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</si>
  <si>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</si>
  <si>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</si>
  <si>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</si>
  <si>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</si>
  <si>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</si>
  <si>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</si>
  <si>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</si>
  <si>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</si>
  <si>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</si>
  <si>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</si>
  <si>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</si>
  <si>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</si>
  <si>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</si>
  <si>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</si>
  <si>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</si>
  <si>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</si>
  <si>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</si>
  <si>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</si>
  <si>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</si>
  <si>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</si>
  <si>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</si>
  <si>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</si>
  <si>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</si>
  <si>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</si>
  <si>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</si>
  <si>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</si>
  <si>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</si>
  <si>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</si>
  <si>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</si>
  <si>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</si>
  <si>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</si>
  <si>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</si>
  <si>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</si>
  <si>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</si>
  <si>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</si>
  <si>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</si>
  <si>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</si>
  <si>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</si>
  <si>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</si>
  <si>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</si>
  <si>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</si>
  <si>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</si>
  <si>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</si>
  <si>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</si>
  <si>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</si>
  <si>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</si>
  <si>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</si>
  <si>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</si>
  <si>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</si>
  <si>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</si>
  <si>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</si>
  <si>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</si>
  <si>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</si>
  <si>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</si>
  <si>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</si>
  <si>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</si>
  <si>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</si>
  <si>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</si>
  <si>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</si>
  <si>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</si>
  <si>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</si>
  <si>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</si>
  <si>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</si>
  <si>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</si>
  <si>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</si>
  <si>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</si>
  <si>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</si>
  <si>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</si>
  <si>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</si>
  <si>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</si>
  <si>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</si>
  <si>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</si>
  <si>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</si>
  <si>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</si>
  <si>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</si>
  <si>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</si>
  <si>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</si>
  <si>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</si>
  <si>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</si>
  <si>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</si>
  <si>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</si>
  <si>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</si>
  <si>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</si>
  <si>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</si>
  <si>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</si>
  <si>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</si>
  <si>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</si>
  <si>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</si>
  <si>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</si>
  <si>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</si>
  <si>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</si>
  <si>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</si>
  <si>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</si>
  <si>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</si>
  <si>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</si>
  <si>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</si>
  <si>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</si>
  <si>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</si>
  <si>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</si>
  <si>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</si>
  <si>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</si>
  <si>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</si>
  <si>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</si>
  <si>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</si>
  <si>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</si>
  <si>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</si>
  <si>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</si>
  <si>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</si>
  <si>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</si>
  <si>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</si>
  <si>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</si>
  <si>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</si>
  <si>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</si>
  <si>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</si>
  <si>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</si>
  <si>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</si>
  <si>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</si>
  <si>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</si>
  <si>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</si>
  <si>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</si>
  <si>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</si>
  <si>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</si>
  <si>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</si>
  <si>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</si>
  <si>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</si>
  <si>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</si>
  <si>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</si>
  <si>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</si>
  <si>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</si>
  <si>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</si>
  <si>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</si>
  <si>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</si>
  <si>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</si>
  <si>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</si>
  <si>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</si>
  <si>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</si>
  <si>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</si>
  <si>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</si>
  <si>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</si>
  <si>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</si>
  <si>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</si>
  <si>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</si>
  <si>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</si>
  <si>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</si>
  <si>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</si>
  <si>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</si>
  <si>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</si>
  <si>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</si>
  <si>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</si>
  <si>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</si>
  <si>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</si>
  <si>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</si>
  <si>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</si>
  <si>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</si>
  <si>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</si>
  <si>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</si>
  <si>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</si>
  <si>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</si>
  <si>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</si>
  <si>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</si>
  <si>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</si>
  <si>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</si>
  <si>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</si>
  <si>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</si>
  <si>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</si>
  <si>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</si>
  <si>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</si>
  <si>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</si>
  <si>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</si>
  <si>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</si>
  <si>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</si>
  <si>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</si>
  <si>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</si>
  <si>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</si>
  <si>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</si>
  <si>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</si>
  <si>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</si>
  <si>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</si>
  <si>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</si>
  <si>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</si>
  <si>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</si>
  <si>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</si>
  <si>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</si>
  <si>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</si>
  <si>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</si>
  <si>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</si>
  <si>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</si>
  <si>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</si>
  <si>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</si>
  <si>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</si>
  <si>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</si>
  <si>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</si>
  <si>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</si>
  <si>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</si>
  <si>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</si>
  <si>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</si>
  <si>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</si>
  <si>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</si>
  <si>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</si>
  <si>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</si>
  <si>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</si>
  <si>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</si>
  <si>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</si>
  <si>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</si>
  <si>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</si>
  <si>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</si>
  <si>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</si>
  <si>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</si>
  <si>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</si>
  <si>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</si>
  <si>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</si>
  <si>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</si>
  <si>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</si>
  <si>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</si>
  <si>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</si>
  <si>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</si>
  <si>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</si>
  <si>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</si>
  <si>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</si>
  <si>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</si>
  <si>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</si>
  <si>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</si>
  <si>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</si>
  <si>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</si>
  <si>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</si>
  <si>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</si>
  <si>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</si>
  <si>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</si>
  <si>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</si>
  <si>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</si>
  <si>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</si>
  <si>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</si>
  <si>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</si>
  <si>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</si>
  <si>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</si>
  <si>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</si>
  <si>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</si>
  <si>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</si>
  <si>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</si>
  <si>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</si>
  <si>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</si>
  <si>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</si>
  <si>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</si>
  <si>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</si>
  <si>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</si>
  <si>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</si>
  <si>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</si>
  <si>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</si>
  <si>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</si>
  <si>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</si>
  <si>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</si>
  <si>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</si>
  <si>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</si>
  <si>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</si>
  <si>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</si>
  <si>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</si>
  <si>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</si>
  <si>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</si>
  <si>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</si>
  <si>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</si>
  <si>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</si>
  <si>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</si>
  <si>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</si>
  <si>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</si>
  <si>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</si>
  <si>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</si>
  <si>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</si>
  <si>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</si>
  <si>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</si>
  <si>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</si>
  <si>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</si>
  <si>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</si>
  <si>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</si>
  <si>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</si>
  <si>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</si>
  <si>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</si>
  <si>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</si>
  <si>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</si>
  <si>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</si>
  <si>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</si>
  <si>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</si>
  <si>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</si>
  <si>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</si>
  <si>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</si>
  <si>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</si>
  <si>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</si>
  <si>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</si>
  <si>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</si>
  <si>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</si>
  <si>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</si>
  <si>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</si>
  <si>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</si>
  <si>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</si>
  <si>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</si>
  <si>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</si>
  <si>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</si>
  <si>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</si>
  <si>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</si>
  <si>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</si>
  <si>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</si>
  <si>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</si>
  <si>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</si>
  <si>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</si>
  <si>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</si>
  <si>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</si>
  <si>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</si>
  <si>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</si>
  <si>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</si>
  <si>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</si>
  <si>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</si>
  <si>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</si>
  <si>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</si>
  <si>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</si>
  <si>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</si>
  <si>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</si>
  <si>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</si>
  <si>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</si>
  <si>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</si>
  <si>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</si>
  <si>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</si>
  <si>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</si>
  <si>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</si>
  <si>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</si>
  <si>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</si>
  <si>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</si>
  <si>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</si>
  <si>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</si>
  <si>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</si>
  <si>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</si>
  <si>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</si>
  <si>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</si>
  <si>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</si>
  <si>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</si>
  <si>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</si>
  <si>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</si>
  <si>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</si>
  <si>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</si>
  <si>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</si>
  <si>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</si>
  <si>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</si>
  <si>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</si>
  <si>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</si>
  <si>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</si>
  <si>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</si>
  <si>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</si>
  <si>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</si>
  <si>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</si>
  <si>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</si>
  <si>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</si>
  <si>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</si>
  <si>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</si>
  <si>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</si>
  <si>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</si>
  <si>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</si>
  <si>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</si>
  <si>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</si>
  <si>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</si>
  <si>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</si>
  <si>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</si>
  <si>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</si>
  <si>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</si>
  <si>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</si>
  <si>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</si>
  <si>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</si>
  <si>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</si>
  <si>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</si>
  <si>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</si>
  <si>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</si>
  <si>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</si>
  <si>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</si>
  <si>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</si>
  <si>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</si>
  <si>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</si>
  <si>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</si>
  <si>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</si>
  <si>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</si>
  <si>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</si>
  <si>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</si>
  <si>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</si>
  <si>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</si>
  <si>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</si>
  <si>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</si>
  <si>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</si>
  <si>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</si>
  <si>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</si>
  <si>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</si>
  <si>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</si>
  <si>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</si>
  <si>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</si>
  <si>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</si>
  <si>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</si>
  <si>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</si>
  <si>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</si>
  <si>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</si>
  <si>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</si>
  <si>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</si>
  <si>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</si>
  <si>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</si>
  <si>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</si>
  <si>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</si>
  <si>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</si>
  <si>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</si>
  <si>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</si>
  <si>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</si>
  <si>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</si>
  <si>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</si>
  <si>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</si>
  <si>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</si>
  <si>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</si>
  <si>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</si>
  <si>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</si>
  <si>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</si>
  <si>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</si>
  <si>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</si>
  <si>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</si>
  <si>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</si>
  <si>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</si>
  <si>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</si>
  <si>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</si>
  <si>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</si>
  <si>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</si>
  <si>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</si>
  <si>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</si>
  <si>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</si>
  <si>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</si>
  <si>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</si>
  <si>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</si>
  <si>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</si>
  <si>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</si>
  <si>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</si>
  <si>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</si>
  <si>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</si>
  <si>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</si>
  <si>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</si>
  <si>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</si>
  <si>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</si>
  <si>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</si>
  <si>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</si>
  <si>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</si>
  <si>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</si>
  <si>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</si>
  <si>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</si>
  <si>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</si>
  <si>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</si>
  <si>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</si>
  <si>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</si>
  <si>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</si>
  <si>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</si>
  <si>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</si>
  <si>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</si>
  <si>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</si>
  <si>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</si>
  <si>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</si>
  <si>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</si>
  <si>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</si>
  <si>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</si>
  <si>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</si>
  <si>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</si>
  <si>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</si>
  <si>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</si>
  <si>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</si>
  <si>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</si>
  <si>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</si>
  <si>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</si>
  <si>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</si>
  <si>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</si>
  <si>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</si>
  <si>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</si>
  <si>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</si>
  <si>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</si>
  <si>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</si>
  <si>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</si>
  <si>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</si>
  <si>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</si>
  <si>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</si>
  <si>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</si>
  <si>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</si>
  <si>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</si>
  <si>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</si>
  <si>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</si>
  <si>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</si>
  <si>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</si>
  <si>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</si>
  <si>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</si>
  <si>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</si>
  <si>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</si>
  <si>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</si>
  <si>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</si>
  <si>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</si>
  <si>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</si>
  <si>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</si>
  <si>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</si>
  <si>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</si>
  <si>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</si>
  <si>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</si>
  <si>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</si>
  <si>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</si>
  <si>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</si>
  <si>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</si>
  <si>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</si>
  <si>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</si>
  <si>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</si>
  <si>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</si>
  <si>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</si>
  <si>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</si>
  <si>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</si>
  <si>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</si>
  <si>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</si>
  <si>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</si>
  <si>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</si>
  <si>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</si>
  <si>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</si>
  <si>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</si>
  <si>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</si>
  <si>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</si>
  <si>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</si>
  <si>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</si>
  <si>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</si>
  <si>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</si>
  <si>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</si>
  <si>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</si>
  <si>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</si>
  <si>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</si>
  <si>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</si>
  <si>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</si>
  <si>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</si>
  <si>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</si>
  <si>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</si>
  <si>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</si>
  <si>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</si>
  <si>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</si>
  <si>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</si>
  <si>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</si>
  <si>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</si>
  <si>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</si>
  <si>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</si>
  <si>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</si>
  <si>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</si>
  <si>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</si>
  <si>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</si>
  <si>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</si>
  <si>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</si>
  <si>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</si>
  <si>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</si>
  <si>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</si>
  <si>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</si>
  <si>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</si>
  <si>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</si>
  <si>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</si>
  <si>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</si>
  <si>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</si>
  <si>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</si>
  <si>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</si>
  <si>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</si>
  <si>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</si>
  <si>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</si>
  <si>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</si>
  <si>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</si>
  <si>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</si>
  <si>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</si>
  <si>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</si>
  <si>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</si>
  <si>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</si>
  <si>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</si>
  <si>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</si>
  <si>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</si>
  <si>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</si>
  <si>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</si>
  <si>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</si>
  <si>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</si>
  <si>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</si>
  <si>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</si>
  <si>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</si>
  <si>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</si>
  <si>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</si>
  <si>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</si>
  <si>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</si>
  <si>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</si>
  <si>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</si>
  <si>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</si>
  <si>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</si>
  <si>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</si>
  <si>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</si>
  <si>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</si>
  <si>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</si>
  <si>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</si>
  <si>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</si>
  <si>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</si>
  <si>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</si>
  <si>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</si>
  <si>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</si>
  <si>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</si>
  <si>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</si>
  <si>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</si>
  <si>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</si>
  <si>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</si>
  <si>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</si>
  <si>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</si>
  <si>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</si>
  <si>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</si>
  <si>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</si>
  <si>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</si>
  <si>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</si>
  <si>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</si>
  <si>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</si>
  <si>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</si>
  <si>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</si>
  <si>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</si>
  <si>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</si>
  <si>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</si>
  <si>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</si>
  <si>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</si>
  <si>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</si>
  <si>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</si>
  <si>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</si>
  <si>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</si>
  <si>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</si>
  <si>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</si>
  <si>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</si>
  <si>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</si>
  <si>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</si>
  <si>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</si>
  <si>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</si>
  <si>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</si>
  <si>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</si>
  <si>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</si>
  <si>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</si>
  <si>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</si>
  <si>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</si>
  <si>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</si>
  <si>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</si>
  <si>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</si>
  <si>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</si>
  <si>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</si>
  <si>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</si>
  <si>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</si>
  <si>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</si>
  <si>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</si>
  <si>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</si>
  <si>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</si>
  <si>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</si>
  <si>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</si>
  <si>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</si>
  <si>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</si>
  <si>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</si>
  <si>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</si>
  <si>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</si>
  <si>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</si>
  <si>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</si>
  <si>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</si>
  <si>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</si>
  <si>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</si>
  <si>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</si>
  <si>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</si>
  <si>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</si>
  <si>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</si>
  <si>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</si>
  <si>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</si>
  <si>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</si>
  <si>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</si>
  <si>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</si>
  <si>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</si>
  <si>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</si>
  <si>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</si>
  <si>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</si>
  <si>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</si>
  <si>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</si>
  <si>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</si>
  <si>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</si>
  <si>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</si>
  <si>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</si>
  <si>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</si>
  <si>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</si>
  <si>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</si>
  <si>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</si>
  <si>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</si>
  <si>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</si>
  <si>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</si>
  <si>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</si>
  <si>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</si>
  <si>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</si>
  <si>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</si>
  <si>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</si>
  <si>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</si>
  <si>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</si>
  <si>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</si>
  <si>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</si>
  <si>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</si>
  <si>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</si>
  <si>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</si>
  <si>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</si>
  <si>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</si>
  <si>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</si>
  <si>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</si>
  <si>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</si>
  <si>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</si>
  <si>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</si>
  <si>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</si>
  <si>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</si>
  <si>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</si>
  <si>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</si>
  <si>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</si>
  <si>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</si>
  <si>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</si>
  <si>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</si>
  <si>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</si>
  <si>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</si>
  <si>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</si>
  <si>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</si>
  <si>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</si>
  <si>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</si>
  <si>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</si>
  <si>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</si>
  <si>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</si>
  <si>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</si>
  <si>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</si>
  <si>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</si>
  <si>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</si>
  <si>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</si>
  <si>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</si>
  <si>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</si>
  <si>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</si>
  <si>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</si>
  <si>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</si>
  <si>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</si>
  <si>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</si>
  <si>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</si>
  <si>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</si>
  <si>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</si>
  <si>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</si>
  <si>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</si>
  <si>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</si>
  <si>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</si>
  <si>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</si>
  <si>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</si>
  <si>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</si>
  <si>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</si>
  <si>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</si>
  <si>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</si>
  <si>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</si>
  <si>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</si>
  <si>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</si>
  <si>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</si>
  <si>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</si>
  <si>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</si>
  <si>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</si>
  <si>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</si>
  <si>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</si>
  <si>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</si>
  <si>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</si>
  <si>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</si>
  <si>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</si>
  <si>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</si>
  <si>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</si>
  <si>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</si>
  <si>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</si>
  <si>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</si>
  <si>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</si>
  <si>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</si>
  <si>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</si>
  <si>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</si>
  <si>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</si>
  <si>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</si>
  <si>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</si>
  <si>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</si>
  <si>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</si>
  <si>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</si>
  <si>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</si>
  <si>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</si>
  <si>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</si>
  <si>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</si>
  <si>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</si>
  <si>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</si>
  <si>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</si>
  <si>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</si>
  <si>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</si>
  <si>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</si>
  <si>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</si>
  <si>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</si>
  <si>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</si>
  <si>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</si>
  <si>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</si>
  <si>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</si>
  <si>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</si>
  <si>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</si>
  <si>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</si>
  <si>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</si>
  <si>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</si>
  <si>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</si>
  <si>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</si>
  <si>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</si>
  <si>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</si>
  <si>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</si>
  <si>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</si>
  <si>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</si>
  <si>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</si>
  <si>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</si>
  <si>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</si>
  <si>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</si>
  <si>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</si>
  <si>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</si>
  <si>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</si>
  <si>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</si>
  <si>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</si>
  <si>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</si>
  <si>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</si>
  <si>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</si>
  <si>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</si>
  <si>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</si>
  <si>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</si>
  <si>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</si>
  <si>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</si>
  <si>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</si>
  <si>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</si>
  <si>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</si>
  <si>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</si>
  <si>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</si>
  <si>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</si>
  <si>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</si>
  <si>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</si>
  <si>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</si>
  <si>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</si>
  <si>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</si>
  <si>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</si>
  <si>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</si>
  <si>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</si>
  <si>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</si>
  <si>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</si>
  <si>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</si>
  <si>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</si>
  <si>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</si>
  <si>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</si>
  <si>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</si>
  <si>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</si>
  <si>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</si>
  <si>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</si>
  <si>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</si>
  <si>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</si>
  <si>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</si>
  <si>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</si>
  <si>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</si>
  <si>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</si>
  <si>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</si>
  <si>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</si>
  <si>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</si>
  <si>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</si>
  <si>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</si>
  <si>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</si>
  <si>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</si>
  <si>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</si>
  <si>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</si>
  <si>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</si>
  <si>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</si>
  <si>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</si>
  <si>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</si>
  <si>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</si>
  <si>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</si>
  <si>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</si>
  <si>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</si>
  <si>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</si>
  <si>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</si>
  <si>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</si>
  <si>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</si>
  <si>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</si>
  <si>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</si>
  <si>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</si>
  <si>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</si>
  <si>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</si>
  <si>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</si>
  <si>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</si>
  <si>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</si>
  <si>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</si>
  <si>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</si>
  <si>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</si>
  <si>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</si>
  <si>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</si>
  <si>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</si>
  <si>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</si>
  <si>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</si>
  <si>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</si>
  <si>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</si>
  <si>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</si>
  <si>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</si>
  <si>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</si>
  <si>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</si>
  <si>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</si>
  <si>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</si>
  <si>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</si>
  <si>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</si>
  <si>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</si>
  <si>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</si>
  <si>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</si>
  <si>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</si>
  <si>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</si>
  <si>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</si>
  <si>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</si>
  <si>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</si>
  <si>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</si>
  <si>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</si>
  <si>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</si>
  <si>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</si>
  <si>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</si>
  <si>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</si>
  <si>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</si>
  <si>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</si>
  <si>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</si>
  <si>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</si>
  <si>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</si>
  <si>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</si>
  <si>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</si>
  <si>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</si>
  <si>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</si>
  <si>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</si>
  <si>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</si>
  <si>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</si>
  <si>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</si>
  <si>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</si>
  <si>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</si>
  <si>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</si>
  <si>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</si>
  <si>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</si>
  <si>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</si>
  <si>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</si>
  <si>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</si>
  <si>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</si>
  <si>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</si>
  <si>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</si>
  <si>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</si>
  <si>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</si>
  <si>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</si>
  <si>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</si>
  <si>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</si>
  <si>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</si>
  <si>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</si>
  <si>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</si>
  <si>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</si>
  <si>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</si>
  <si>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</si>
  <si>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</si>
  <si>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</si>
  <si>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</si>
  <si>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</si>
  <si>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</si>
  <si>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</si>
  <si>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</si>
  <si>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</si>
  <si>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</si>
  <si>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</si>
  <si>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</si>
  <si>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</si>
  <si>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</si>
  <si>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</si>
  <si>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</si>
  <si>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</si>
  <si>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</si>
  <si>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</si>
  <si>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</si>
  <si>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</si>
  <si>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</si>
  <si>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</si>
  <si>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</si>
  <si>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</si>
  <si>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</si>
  <si>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</si>
  <si>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</si>
  <si>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</si>
  <si>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</si>
  <si>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</si>
  <si>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</si>
  <si>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</si>
  <si>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</si>
  <si>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</si>
  <si>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</si>
  <si>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</si>
  <si>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</si>
  <si>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</si>
  <si>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</si>
  <si>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</si>
  <si>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</si>
  <si>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</si>
  <si>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</si>
  <si>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</si>
  <si>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</si>
  <si>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</si>
  <si>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</si>
  <si>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</si>
  <si>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</si>
  <si>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</si>
  <si>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</si>
  <si>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</si>
  <si>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</si>
  <si>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</si>
  <si>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</si>
  <si>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</si>
  <si>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</si>
  <si>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</si>
  <si>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</si>
  <si>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</si>
  <si>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</si>
  <si>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</si>
  <si>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</si>
  <si>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</si>
  <si>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</si>
  <si>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</si>
  <si>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</si>
  <si>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</si>
  <si>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</si>
  <si>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</si>
  <si>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</si>
  <si>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</si>
  <si>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</si>
  <si>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</si>
  <si>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</si>
  <si>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</si>
  <si>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</si>
  <si>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</si>
  <si>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</si>
  <si>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</si>
  <si>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</si>
  <si>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</si>
  <si>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</si>
  <si>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</si>
  <si>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</si>
  <si>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</si>
  <si>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</si>
  <si>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</si>
  <si>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</si>
  <si>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</si>
  <si>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</si>
  <si>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</si>
  <si>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</si>
  <si>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</si>
  <si>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</si>
  <si>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</si>
  <si>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</si>
  <si>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</si>
  <si>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</si>
  <si>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</si>
  <si>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</si>
  <si>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</si>
  <si>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</si>
  <si>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</si>
  <si>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</si>
  <si>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</si>
  <si>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</si>
  <si>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</si>
  <si>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</si>
  <si>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</si>
  <si>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</si>
  <si>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</si>
  <si>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</si>
  <si>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</si>
  <si>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</si>
  <si>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</si>
  <si>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</si>
  <si>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</si>
  <si>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</si>
  <si>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</si>
  <si>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</si>
  <si>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</si>
  <si>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</si>
  <si>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</si>
  <si>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</si>
  <si>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</si>
  <si>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</si>
  <si>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</si>
  <si>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</si>
  <si>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</si>
  <si>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</si>
  <si>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</si>
  <si>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</si>
  <si>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</si>
  <si>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</si>
  <si>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</si>
  <si>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</si>
  <si>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</si>
  <si>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</si>
  <si>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</si>
  <si>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</si>
  <si>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</si>
  <si>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</si>
  <si>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</si>
  <si>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</si>
  <si>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</si>
  <si>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</si>
  <si>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</si>
  <si>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</si>
  <si>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</si>
  <si>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</si>
  <si>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</si>
  <si>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</si>
  <si>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</si>
  <si>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</si>
  <si>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</si>
  <si>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</si>
  <si>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</si>
  <si>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</si>
  <si>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</si>
  <si>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</si>
  <si>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</si>
  <si>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</si>
  <si>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</si>
  <si>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</si>
  <si>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</si>
  <si>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</si>
  <si>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</si>
  <si>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</si>
  <si>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</si>
  <si>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</si>
  <si>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</si>
  <si>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</si>
  <si>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</si>
  <si>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</si>
  <si>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</si>
  <si>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</si>
  <si>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</si>
  <si>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</si>
  <si>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</si>
  <si>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</si>
  <si>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</si>
  <si>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</si>
  <si>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</si>
  <si>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</si>
  <si>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</si>
  <si>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</si>
  <si>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</si>
  <si>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</si>
  <si>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</si>
  <si>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</si>
  <si>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</si>
  <si>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</si>
  <si>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</si>
  <si>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</si>
  <si>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</si>
  <si>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</si>
  <si>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</si>
  <si>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</si>
  <si>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</si>
  <si>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</si>
  <si>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</si>
  <si>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</si>
  <si>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</si>
  <si>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</si>
  <si>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</si>
  <si>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</si>
  <si>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</si>
  <si>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</si>
  <si>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</si>
  <si>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</si>
  <si>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</si>
  <si>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</si>
  <si>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</si>
  <si>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</si>
  <si>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</si>
  <si>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</si>
  <si>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</si>
  <si>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</si>
  <si>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</si>
  <si>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</si>
  <si>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</si>
  <si>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</si>
  <si>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</si>
  <si>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</si>
  <si>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</si>
  <si>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</si>
  <si>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</si>
  <si>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</si>
  <si>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</si>
  <si>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</si>
  <si>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</si>
  <si>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</si>
  <si>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</si>
  <si>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</si>
  <si>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</si>
  <si>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</si>
  <si>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</si>
  <si>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</si>
  <si>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</si>
  <si>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</si>
  <si>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</si>
  <si>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</si>
  <si>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</si>
  <si>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</si>
  <si>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</si>
  <si>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</si>
  <si>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</si>
  <si>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</si>
  <si>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</si>
  <si>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</si>
  <si>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</si>
  <si>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</si>
  <si>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</si>
  <si>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</si>
  <si>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</si>
  <si>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</si>
  <si>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</si>
  <si>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</si>
  <si>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</si>
  <si>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</si>
  <si>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</si>
  <si>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</si>
  <si>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</si>
  <si>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</si>
  <si>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</si>
  <si>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</si>
  <si>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</si>
  <si>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</si>
  <si>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</si>
  <si>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</si>
  <si>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</si>
  <si>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</si>
  <si>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</si>
  <si>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</si>
  <si>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</si>
  <si>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</si>
  <si>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</si>
  <si>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</si>
  <si>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</si>
  <si>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</si>
  <si>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</si>
  <si>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</si>
  <si>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</si>
  <si>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</si>
  <si>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</si>
  <si>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</si>
  <si>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</si>
  <si>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</si>
  <si>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</si>
  <si>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</si>
  <si>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</si>
  <si>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</si>
  <si>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</si>
  <si>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</si>
  <si>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</si>
  <si>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</si>
  <si>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</si>
  <si>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</si>
  <si>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</si>
  <si>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</si>
  <si>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</si>
  <si>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</si>
  <si>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</si>
  <si>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</si>
  <si>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</si>
  <si>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</si>
  <si>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</si>
  <si>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</si>
  <si>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</si>
  <si>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</si>
  <si>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</si>
  <si>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</si>
  <si>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</si>
  <si>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</si>
  <si>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</si>
  <si>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</si>
  <si>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</si>
  <si>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</si>
  <si>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</si>
  <si>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</si>
  <si>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</si>
  <si>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</si>
  <si>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</si>
  <si>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</si>
  <si>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</si>
  <si>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</si>
  <si>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</si>
  <si>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</si>
  <si>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</si>
  <si>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</si>
  <si>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</si>
  <si>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</si>
  <si>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</si>
  <si>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</si>
  <si>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</si>
  <si>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</si>
  <si>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</si>
  <si>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</si>
  <si>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</si>
  <si>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</si>
  <si>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</si>
  <si>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</si>
  <si>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</si>
  <si>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</si>
  <si>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</si>
  <si>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</si>
  <si>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</si>
  <si>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</si>
  <si>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</si>
  <si>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</si>
  <si>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</si>
  <si>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</si>
  <si>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</si>
  <si>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</si>
  <si>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</si>
  <si>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</si>
  <si>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</si>
  <si>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</si>
  <si>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</si>
  <si>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</si>
  <si>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</si>
  <si>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</si>
  <si>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</si>
  <si>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</si>
  <si>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</si>
  <si>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</si>
  <si>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</si>
  <si>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</si>
  <si>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</si>
  <si>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</si>
  <si>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</si>
  <si>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</si>
  <si>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</si>
  <si>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</si>
  <si>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</si>
  <si>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</si>
  <si>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</si>
  <si>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</si>
  <si>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</si>
  <si>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</si>
  <si>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</si>
  <si>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</si>
  <si>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</si>
  <si>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</si>
  <si>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</si>
  <si>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</si>
  <si>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</si>
  <si>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</si>
  <si>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</si>
  <si>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</si>
  <si>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</si>
  <si>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</si>
  <si>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</si>
  <si>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</si>
  <si>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</si>
  <si>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</si>
  <si>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</si>
  <si>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</si>
  <si>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</si>
  <si>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</si>
  <si>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</si>
  <si>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</si>
  <si>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</si>
  <si>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</si>
  <si>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</si>
  <si>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</si>
  <si>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</si>
  <si>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</si>
  <si>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</si>
  <si>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</si>
  <si>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</si>
  <si>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</si>
  <si>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</si>
  <si>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</si>
  <si>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</si>
  <si>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</si>
  <si>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</si>
  <si>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</si>
  <si>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</si>
  <si>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</si>
  <si>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</si>
  <si>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</si>
  <si>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</si>
  <si>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</si>
  <si>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</si>
  <si>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</si>
  <si>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</si>
  <si>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</si>
  <si>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</si>
  <si>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</si>
  <si>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</si>
  <si>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</si>
  <si>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</si>
  <si>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</si>
  <si>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</si>
  <si>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</si>
  <si>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</si>
  <si>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</si>
  <si>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</si>
  <si>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</si>
  <si>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</si>
  <si>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</si>
  <si>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</si>
  <si>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</si>
  <si>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</si>
  <si>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</si>
  <si>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</si>
  <si>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</si>
  <si>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</si>
  <si>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</si>
  <si>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</si>
  <si>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</si>
  <si>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</si>
  <si>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</si>
  <si>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</si>
  <si>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</si>
  <si>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</si>
  <si>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</si>
  <si>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</si>
  <si>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</si>
  <si>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</si>
  <si>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</si>
  <si>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</si>
  <si>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</si>
  <si>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</si>
  <si>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</si>
  <si>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</si>
  <si>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</si>
  <si>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</si>
  <si>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</si>
  <si>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</si>
  <si>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</si>
  <si>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</si>
  <si>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</si>
  <si>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</si>
  <si>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</si>
  <si>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</si>
  <si>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</si>
  <si>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</si>
  <si>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</si>
  <si>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</si>
  <si>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</si>
  <si>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</si>
  <si>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</si>
  <si>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</si>
  <si>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</si>
  <si>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</si>
  <si>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</si>
  <si>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</si>
  <si>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</si>
  <si>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</si>
  <si>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</si>
  <si>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</si>
  <si>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</si>
  <si>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</si>
  <si>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</si>
  <si>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</si>
  <si>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</si>
  <si>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</si>
  <si>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</si>
  <si>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</si>
  <si>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</si>
  <si>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</si>
  <si>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</si>
  <si>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</si>
  <si>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</si>
  <si>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</si>
  <si>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</si>
  <si>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</si>
  <si>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</si>
  <si>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</si>
  <si>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</si>
  <si>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</si>
  <si>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</si>
  <si>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</si>
  <si>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</si>
  <si>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</si>
  <si>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</si>
  <si>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</si>
  <si>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</si>
  <si>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</si>
  <si>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</si>
  <si>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</si>
  <si>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</si>
  <si>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</si>
  <si>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</si>
  <si>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</si>
  <si>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</si>
  <si>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</si>
  <si>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</si>
  <si>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</si>
  <si>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</si>
  <si>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</si>
  <si>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</si>
  <si>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</si>
  <si>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</si>
  <si>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</si>
  <si>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</si>
  <si>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</si>
  <si>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</si>
  <si>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</si>
  <si>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</si>
  <si>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</si>
  <si>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</si>
  <si>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</si>
  <si>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</si>
  <si>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</si>
  <si>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</si>
  <si>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</si>
  <si>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</si>
  <si>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</si>
  <si>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</si>
  <si>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</si>
  <si>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</si>
  <si>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</si>
  <si>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</si>
  <si>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</si>
  <si>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</si>
  <si>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</si>
  <si>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</si>
  <si>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</si>
  <si>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</si>
  <si>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</si>
  <si>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</si>
  <si>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</si>
  <si>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</si>
  <si>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</si>
  <si>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</si>
  <si>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</si>
  <si>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</si>
  <si>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</si>
  <si>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</si>
  <si>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</si>
  <si>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</si>
  <si>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</si>
  <si>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</si>
  <si>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</si>
  <si>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</si>
  <si>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</si>
  <si>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</si>
  <si>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</si>
  <si>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</si>
  <si>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</si>
  <si>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</si>
  <si>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</si>
  <si>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</si>
  <si>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</si>
  <si>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</si>
  <si>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</si>
  <si>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</si>
  <si>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</si>
  <si>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</si>
  <si>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</si>
  <si>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</si>
  <si>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</si>
  <si>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</si>
  <si>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</si>
  <si>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</si>
  <si>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</si>
  <si>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</si>
  <si>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</si>
  <si>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</si>
  <si>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</si>
  <si>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</si>
  <si>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</si>
  <si>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</si>
  <si>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</si>
  <si>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</si>
  <si>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</si>
  <si>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</si>
  <si>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</si>
  <si>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</si>
  <si>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</si>
  <si>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</si>
  <si>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</si>
  <si>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</si>
  <si>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</si>
  <si>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</si>
  <si>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</si>
  <si>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</si>
  <si>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</si>
  <si>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</si>
  <si>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</si>
  <si>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</si>
  <si>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</si>
  <si>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</si>
  <si>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</si>
  <si>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</si>
  <si>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</si>
  <si>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</si>
  <si>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</si>
  <si>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</si>
  <si>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</si>
  <si>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</si>
  <si>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</si>
  <si>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</si>
  <si>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</si>
  <si>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</si>
  <si>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</si>
  <si>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</si>
  <si>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</si>
  <si>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</si>
  <si>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</si>
  <si>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</si>
  <si>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</si>
  <si>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</si>
  <si>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</si>
  <si>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</si>
  <si>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</si>
  <si>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</si>
  <si>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</si>
  <si>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</si>
  <si>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</si>
  <si>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</si>
  <si>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</si>
  <si>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</si>
  <si>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</si>
  <si>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</si>
  <si>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</si>
  <si>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</si>
  <si>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</si>
  <si>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</si>
  <si>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</si>
  <si>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</si>
  <si>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</si>
  <si>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</si>
  <si>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</si>
  <si>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</si>
  <si>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</si>
  <si>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</si>
  <si>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</si>
  <si>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</si>
  <si>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</si>
  <si>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</si>
  <si>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</si>
  <si>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</si>
  <si>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</si>
  <si>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</si>
  <si>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</si>
  <si>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</si>
  <si>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</si>
  <si>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</si>
  <si>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</si>
  <si>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</si>
  <si>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</si>
  <si>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</si>
  <si>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</si>
  <si>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</si>
  <si>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</si>
  <si>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</si>
  <si>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</si>
  <si>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</si>
  <si>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</si>
  <si>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</si>
  <si>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</si>
  <si>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</si>
  <si>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</si>
  <si>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</si>
  <si>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</si>
  <si>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</si>
  <si>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</si>
  <si>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</si>
  <si>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</si>
  <si>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</si>
  <si>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</si>
  <si>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</si>
  <si>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</si>
  <si>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</si>
  <si>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</si>
  <si>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</si>
  <si>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</si>
  <si>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</si>
  <si>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</si>
  <si>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</si>
  <si>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</si>
  <si>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</si>
  <si>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</si>
  <si>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</si>
  <si>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</si>
  <si>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</si>
  <si>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</si>
  <si>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</si>
  <si>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</si>
  <si>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</si>
  <si>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</si>
  <si>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</si>
  <si>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</si>
  <si>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</si>
  <si>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</si>
  <si>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</si>
  <si>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</si>
  <si>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</si>
  <si>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</si>
  <si>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</si>
  <si>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</si>
  <si>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</si>
  <si>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</si>
  <si>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</si>
  <si>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</si>
  <si>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</si>
  <si>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</si>
  <si>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</si>
  <si>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</si>
  <si>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</si>
  <si>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</si>
  <si>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</si>
  <si>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</si>
  <si>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</si>
  <si>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</si>
  <si>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</si>
  <si>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</si>
  <si>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</si>
  <si>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</si>
  <si>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</si>
  <si>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</si>
  <si>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</si>
  <si>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</si>
  <si>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</si>
  <si>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</si>
  <si>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</si>
  <si>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</si>
  <si>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</si>
  <si>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</si>
  <si>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</si>
  <si>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</si>
  <si>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</si>
  <si>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</si>
  <si>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</si>
  <si>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</si>
  <si>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</si>
  <si>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</si>
  <si>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</si>
  <si>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</si>
  <si>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</si>
  <si>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</si>
  <si>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</si>
  <si>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</si>
  <si>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</si>
  <si>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</si>
  <si>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</si>
  <si>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</si>
  <si>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</si>
  <si>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</si>
  <si>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</si>
  <si>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</si>
  <si>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</si>
  <si>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</si>
  <si>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</si>
  <si>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</si>
  <si>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</si>
  <si>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</si>
  <si>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</si>
  <si>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</si>
  <si>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</si>
  <si>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</si>
  <si>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</si>
  <si>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</si>
  <si>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</si>
  <si>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</si>
  <si>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</si>
  <si>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</si>
  <si>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</si>
  <si>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</si>
  <si>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</si>
  <si>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</si>
  <si>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</si>
  <si>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</si>
  <si>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</si>
  <si>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</si>
  <si>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</si>
  <si>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</si>
  <si>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</si>
  <si>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</si>
  <si>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</si>
  <si>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</si>
  <si>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</si>
  <si>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</si>
  <si>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</si>
  <si>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</si>
  <si>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</si>
  <si>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</si>
  <si>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</si>
  <si>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</si>
  <si>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</si>
  <si>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</si>
  <si>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</si>
  <si>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</si>
  <si>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</si>
  <si>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</si>
  <si>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</si>
  <si>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</si>
  <si>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</si>
  <si>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</si>
  <si>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</si>
  <si>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</si>
  <si>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</si>
  <si>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</si>
  <si>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</si>
  <si>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</si>
  <si>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</si>
  <si>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</si>
  <si>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</si>
  <si>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</si>
  <si>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</si>
  <si>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</si>
  <si>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</si>
  <si>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</si>
  <si>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</si>
  <si>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</si>
  <si>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</si>
  <si>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</si>
  <si>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</si>
  <si>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</si>
  <si>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</si>
  <si>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</si>
  <si>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</si>
  <si>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</si>
  <si>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</si>
  <si>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</si>
  <si>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</si>
  <si>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</si>
  <si>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</si>
  <si>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</si>
  <si>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</si>
  <si>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</si>
  <si>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</si>
  <si>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</si>
  <si>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</si>
  <si>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</si>
  <si>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</si>
  <si>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</si>
  <si>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</si>
  <si>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</si>
  <si>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</si>
  <si>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</si>
  <si>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</si>
  <si>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</si>
  <si>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</si>
  <si>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</si>
  <si>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</si>
  <si>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</si>
  <si>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</si>
  <si>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</si>
  <si>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</si>
  <si>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</si>
  <si>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</si>
  <si>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</si>
  <si>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</si>
  <si>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</si>
  <si>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</si>
  <si>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</si>
  <si>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</si>
  <si>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</si>
  <si>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</si>
  <si>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</si>
  <si>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</si>
  <si>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</si>
  <si>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</si>
  <si>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</si>
  <si>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</si>
  <si>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</si>
  <si>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</si>
  <si>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</si>
  <si>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</si>
  <si>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</si>
  <si>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</si>
  <si>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</si>
  <si>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</si>
  <si>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</si>
  <si>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</si>
  <si>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</si>
  <si>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</si>
  <si>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</si>
  <si>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</si>
  <si>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</si>
  <si>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</si>
  <si>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</si>
  <si>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</si>
  <si>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</si>
  <si>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</si>
  <si>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</si>
  <si>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</si>
  <si>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</si>
  <si>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</si>
  <si>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</si>
  <si>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</si>
  <si>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</si>
  <si>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</si>
  <si>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</si>
  <si>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</si>
  <si>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</si>
  <si>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</si>
  <si>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</si>
  <si>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</si>
  <si>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</si>
  <si>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</si>
  <si>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</si>
  <si>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</si>
  <si>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</si>
  <si>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</si>
  <si>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</si>
  <si>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</si>
  <si>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</si>
  <si>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</si>
  <si>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</si>
  <si>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</si>
  <si>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</si>
  <si>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</si>
  <si>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</si>
  <si>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</si>
  <si>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</si>
  <si>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</si>
  <si>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</si>
  <si>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</si>
  <si>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</si>
  <si>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</si>
  <si>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</si>
  <si>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</si>
  <si>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</si>
  <si>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</si>
  <si>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</si>
  <si>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</si>
  <si>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</si>
  <si>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</si>
  <si>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</si>
  <si>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</si>
  <si>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</si>
  <si>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</si>
  <si>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</si>
  <si>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</si>
  <si>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</si>
  <si>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</si>
  <si>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</si>
  <si>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</si>
  <si>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</si>
  <si>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</si>
  <si>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</si>
  <si>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</si>
  <si>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</si>
  <si>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</si>
  <si>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</si>
  <si>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</si>
  <si>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</si>
  <si>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</si>
  <si>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</si>
  <si>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</si>
  <si>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</si>
  <si>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</si>
  <si>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</si>
  <si>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</si>
  <si>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</si>
  <si>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</si>
  <si>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</si>
  <si>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</si>
  <si>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</si>
  <si>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</si>
  <si>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</si>
  <si>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</si>
  <si>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</si>
  <si>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</si>
  <si>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</si>
  <si>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</si>
  <si>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</si>
  <si>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</si>
  <si>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</si>
  <si>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</si>
  <si>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</si>
  <si>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</si>
  <si>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</si>
  <si>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</si>
  <si>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</si>
  <si>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</si>
  <si>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</si>
  <si>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</si>
  <si>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</si>
  <si>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</si>
  <si>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</si>
  <si>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</si>
  <si>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</si>
  <si>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</si>
  <si>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</si>
  <si>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</si>
  <si>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</si>
  <si>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</si>
  <si>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</si>
  <si>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</si>
  <si>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</si>
  <si>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</si>
  <si>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</si>
  <si>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</si>
  <si>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</si>
  <si>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</si>
  <si>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</si>
  <si>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</si>
  <si>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</si>
  <si>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</si>
  <si>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</si>
  <si>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</si>
  <si>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</si>
  <si>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</si>
  <si>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</si>
  <si>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</si>
  <si>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</si>
  <si>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</si>
  <si>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</si>
  <si>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</si>
  <si>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</si>
  <si>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</si>
  <si>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</si>
  <si>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</si>
  <si>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</si>
  <si>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</si>
  <si>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</si>
  <si>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</si>
  <si>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</si>
  <si>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</si>
  <si>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</si>
  <si>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</si>
  <si>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</si>
  <si>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</si>
  <si>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</si>
  <si>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</si>
  <si>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</si>
  <si>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</si>
  <si>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</si>
  <si>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</si>
  <si>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</si>
  <si>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</si>
  <si>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</si>
  <si>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</si>
  <si>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</si>
  <si>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</si>
  <si>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</si>
  <si>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</si>
  <si>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</si>
  <si>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</si>
  <si>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</si>
  <si>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</si>
  <si>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</si>
  <si>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</si>
  <si>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</si>
  <si>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</si>
  <si>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</si>
  <si>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</si>
  <si>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</si>
  <si>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</si>
  <si>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</si>
  <si>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</si>
  <si>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</si>
  <si>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</si>
  <si>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</si>
  <si>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</si>
  <si>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</si>
  <si>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</si>
  <si>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</si>
  <si>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</si>
  <si>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</si>
  <si>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</si>
  <si>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</si>
  <si>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</si>
  <si>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</si>
  <si>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</si>
  <si>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</si>
  <si>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</si>
  <si>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</si>
  <si>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</si>
  <si>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</si>
  <si>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</si>
  <si>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</si>
  <si>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</si>
  <si>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</si>
  <si>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</si>
  <si>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</si>
  <si>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</si>
  <si>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</si>
  <si>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</si>
  <si>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</si>
  <si>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</si>
  <si>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</si>
  <si>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</si>
  <si>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</si>
  <si>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</si>
  <si>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</si>
  <si>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</si>
  <si>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</si>
  <si>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</si>
  <si>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</si>
  <si>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</si>
  <si>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</si>
  <si>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</si>
  <si>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</si>
  <si>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</si>
  <si>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</si>
  <si>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</si>
  <si>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</si>
  <si>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</si>
  <si>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</si>
  <si>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</si>
  <si>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</si>
  <si>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</si>
  <si>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</si>
  <si>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</si>
  <si>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</si>
  <si>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</si>
  <si>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</si>
  <si>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</si>
  <si>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</si>
  <si>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</si>
  <si>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</si>
  <si>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</si>
  <si>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</si>
  <si>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</si>
  <si>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</si>
  <si>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</si>
  <si>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</si>
  <si>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</si>
  <si>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</si>
  <si>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</si>
  <si>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</si>
  <si>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</si>
  <si>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</si>
  <si>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</si>
  <si>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</si>
  <si>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</si>
  <si>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</si>
  <si>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</si>
  <si>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</si>
  <si>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</si>
  <si>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</si>
  <si>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</si>
  <si>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</si>
  <si>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</si>
  <si>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</si>
  <si>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</si>
  <si>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</si>
  <si>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</si>
  <si>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</si>
  <si>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</si>
  <si>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</si>
  <si>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</si>
  <si>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</si>
  <si>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</si>
  <si>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</si>
  <si>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</si>
  <si>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</si>
  <si>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</si>
  <si>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</si>
  <si>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</si>
  <si>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</si>
  <si>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</si>
  <si>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</si>
  <si>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</si>
  <si>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</si>
  <si>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</si>
  <si>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</si>
  <si>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</si>
  <si>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</si>
  <si>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</si>
  <si>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</si>
  <si>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</si>
  <si>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</si>
  <si>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</si>
  <si>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</si>
  <si>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</si>
  <si>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</si>
  <si>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</si>
  <si>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</si>
  <si>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</si>
  <si>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</si>
  <si>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</si>
  <si>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</si>
  <si>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</si>
  <si>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</si>
  <si>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</si>
  <si>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</si>
  <si>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</si>
  <si>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</si>
  <si>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</si>
  <si>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</si>
  <si>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</si>
  <si>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</si>
  <si>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</si>
  <si>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</si>
  <si>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</si>
  <si>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</si>
  <si>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</si>
  <si>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</si>
  <si>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</si>
  <si>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</si>
  <si>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</si>
  <si>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</si>
  <si>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</si>
  <si>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</si>
  <si>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</si>
  <si>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</si>
  <si>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</si>
  <si>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</si>
  <si>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</si>
  <si>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</si>
  <si>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</si>
  <si>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</si>
  <si>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</si>
  <si>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</si>
  <si>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</si>
  <si>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</si>
  <si>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</si>
  <si>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</si>
  <si>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</si>
  <si>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</si>
  <si>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</si>
  <si>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</si>
  <si>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</si>
  <si>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</si>
  <si>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</si>
  <si>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</si>
  <si>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</si>
  <si>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</si>
  <si>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</si>
  <si>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</si>
  <si>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</si>
  <si>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</si>
  <si>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</si>
  <si>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</si>
  <si>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</si>
  <si>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</si>
  <si>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</si>
  <si>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</si>
  <si>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</si>
  <si>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</si>
  <si>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</si>
  <si>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</si>
  <si>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</si>
  <si>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</si>
  <si>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</si>
  <si>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</si>
  <si>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</si>
  <si>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</si>
  <si>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</si>
  <si>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</si>
  <si>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</si>
  <si>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</si>
  <si>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</si>
  <si>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</si>
  <si>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</si>
  <si>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</si>
  <si>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</si>
  <si>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</si>
  <si>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</si>
  <si>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</si>
  <si>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</si>
  <si>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</si>
  <si>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</si>
  <si>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</si>
  <si>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</si>
  <si>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</si>
  <si>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</si>
  <si>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</si>
  <si>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</si>
  <si>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</si>
  <si>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</si>
  <si>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</si>
  <si>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</si>
  <si>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</si>
  <si>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</si>
  <si>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</si>
  <si>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</si>
  <si>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</si>
  <si>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</si>
  <si>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</si>
  <si>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</si>
  <si>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</si>
  <si>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</si>
  <si>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</si>
  <si>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</si>
  <si>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</si>
  <si>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</si>
  <si>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</si>
  <si>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</si>
  <si>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</si>
  <si>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</si>
  <si>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</si>
  <si>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</si>
  <si>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</si>
  <si>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</si>
  <si>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</si>
  <si>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</si>
  <si>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</si>
  <si>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</si>
  <si>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</si>
  <si>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</si>
  <si>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</si>
  <si>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</si>
  <si>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</si>
  <si>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</si>
  <si>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</si>
  <si>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</si>
  <si>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</si>
  <si>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</si>
  <si>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</si>
  <si>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</si>
  <si>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</si>
  <si>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</si>
  <si>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</si>
  <si>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</si>
  <si>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</si>
  <si>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</si>
  <si>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</si>
  <si>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</si>
  <si>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</si>
  <si>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</si>
  <si>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</si>
  <si>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</si>
  <si>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</si>
  <si>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</si>
  <si>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</si>
  <si>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</si>
  <si>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</si>
  <si>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</si>
  <si>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</si>
  <si>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</si>
  <si>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</si>
  <si>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</si>
  <si>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</si>
  <si>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</si>
  <si>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</si>
  <si>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</si>
  <si>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</si>
  <si>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</si>
  <si>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</si>
  <si>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</si>
  <si>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</si>
  <si>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</si>
  <si>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</si>
  <si>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</si>
  <si>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</si>
  <si>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</si>
  <si>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</si>
  <si>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</si>
  <si>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</si>
  <si>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</si>
  <si>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</si>
  <si>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</si>
  <si>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</si>
  <si>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</si>
  <si>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</si>
  <si>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</si>
  <si>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</si>
  <si>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</si>
  <si>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</si>
  <si>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</si>
  <si>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</si>
  <si>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</si>
  <si>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</si>
  <si>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</si>
  <si>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</si>
  <si>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</si>
  <si>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</si>
  <si>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</si>
  <si>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</si>
  <si>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</si>
  <si>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</si>
  <si>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</si>
  <si>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</si>
  <si>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</si>
  <si>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</si>
  <si>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</si>
  <si>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</si>
  <si>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</si>
  <si>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</si>
  <si>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</si>
  <si>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</si>
  <si>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</si>
  <si>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</si>
  <si>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</si>
  <si>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</si>
  <si>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</si>
  <si>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</si>
  <si>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</si>
  <si>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</si>
  <si>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</si>
  <si>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</si>
  <si>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</si>
  <si>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</si>
  <si>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</si>
  <si>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</si>
  <si>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</si>
  <si>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</si>
  <si>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</si>
  <si>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</si>
  <si>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</si>
  <si>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</si>
  <si>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</si>
  <si>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</si>
  <si>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</si>
  <si>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</si>
  <si>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</si>
  <si>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</si>
  <si>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</si>
  <si>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</si>
  <si>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</si>
  <si>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</si>
  <si>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</si>
  <si>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</si>
  <si>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</si>
  <si>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</si>
  <si>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</si>
  <si>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</si>
  <si>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</si>
  <si>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</si>
  <si>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</si>
  <si>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</si>
  <si>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</si>
  <si>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</si>
  <si>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</si>
  <si>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</si>
  <si>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</si>
  <si>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</si>
  <si>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</si>
  <si>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</si>
  <si>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</si>
  <si>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</si>
  <si>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</si>
  <si>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</si>
  <si>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</si>
  <si>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</si>
  <si>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</si>
  <si>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</si>
  <si>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</si>
  <si>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</si>
  <si>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</si>
  <si>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</si>
  <si>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</si>
  <si>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</si>
  <si>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</si>
  <si>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</si>
  <si>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</si>
  <si>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</si>
  <si>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</si>
  <si>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</si>
  <si>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</si>
  <si>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</si>
  <si>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</si>
  <si>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</si>
  <si>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</si>
  <si>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</si>
  <si>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</si>
  <si>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</si>
  <si>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</si>
  <si>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</si>
  <si>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</si>
  <si>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</si>
  <si>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</si>
  <si>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</si>
  <si>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</si>
  <si>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</si>
  <si>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</si>
  <si>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</si>
  <si>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</si>
  <si>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</si>
  <si>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</si>
  <si>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</si>
  <si>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</si>
  <si>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</si>
  <si>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</si>
  <si>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</si>
  <si>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</si>
  <si>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</si>
  <si>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</si>
  <si>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</si>
  <si>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</si>
  <si>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</si>
  <si>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</si>
  <si>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</si>
  <si>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</si>
  <si>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</si>
  <si>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</si>
  <si>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</si>
  <si>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</si>
  <si>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</si>
  <si>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</si>
  <si>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</si>
  <si>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</si>
  <si>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</si>
  <si>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</si>
  <si>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</si>
  <si>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</si>
  <si>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</si>
  <si>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</si>
  <si>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</si>
  <si>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</si>
  <si>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</si>
  <si>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</si>
  <si>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</si>
  <si>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</si>
  <si>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</si>
  <si>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</si>
  <si>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</si>
  <si>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</si>
  <si>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</si>
  <si>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</si>
  <si>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</si>
  <si>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</si>
  <si>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</si>
  <si>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</si>
  <si>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</si>
  <si>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</si>
  <si>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</si>
  <si>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</si>
  <si>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</si>
  <si>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</si>
  <si>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</si>
  <si>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</si>
  <si>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</si>
  <si>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</si>
  <si>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</si>
  <si>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</si>
  <si>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</si>
  <si>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</si>
  <si>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</si>
  <si>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</si>
  <si>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</si>
  <si>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</si>
  <si>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</si>
  <si>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</si>
  <si>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</si>
  <si>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</si>
  <si>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</si>
  <si>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</si>
  <si>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</si>
  <si>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</si>
  <si>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</si>
  <si>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</si>
  <si>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</si>
  <si>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</si>
  <si>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</si>
  <si>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</si>
  <si>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</si>
  <si>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</si>
  <si>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</si>
  <si>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</si>
  <si>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</si>
  <si>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</si>
  <si>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</si>
  <si>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</si>
  <si>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</si>
  <si>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</si>
  <si>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</si>
  <si>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</si>
  <si>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</si>
  <si>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</si>
  <si>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</si>
  <si>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</si>
  <si>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</si>
  <si>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</si>
  <si>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</si>
  <si>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</si>
  <si>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</si>
  <si>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</si>
  <si>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</si>
  <si>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</si>
  <si>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</si>
  <si>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</si>
  <si>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</si>
  <si>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</si>
  <si>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</si>
  <si>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</si>
  <si>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</si>
  <si>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</si>
  <si>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</si>
  <si>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</si>
  <si>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</si>
  <si>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</si>
  <si>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</si>
  <si>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</si>
  <si>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</si>
  <si>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</si>
  <si>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</si>
  <si>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</si>
  <si>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</si>
  <si>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</si>
  <si>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</si>
  <si>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</si>
  <si>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</si>
  <si>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</si>
  <si>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</si>
  <si>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</si>
  <si>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</si>
  <si>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</si>
  <si>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</si>
  <si>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</si>
  <si>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</si>
  <si>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</si>
  <si>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</si>
  <si>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</si>
  <si>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</si>
  <si>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</si>
  <si>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</si>
  <si>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</si>
  <si>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</si>
  <si>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</si>
  <si>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</si>
  <si>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</si>
  <si>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</si>
  <si>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</si>
  <si>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</si>
  <si>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</si>
  <si>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</si>
  <si>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</si>
  <si>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</si>
  <si>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</si>
  <si>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</si>
  <si>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</si>
  <si>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</si>
  <si>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</si>
  <si>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</si>
  <si>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</si>
  <si>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</si>
  <si>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</si>
  <si>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</si>
  <si>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</si>
  <si>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</si>
  <si>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</si>
  <si>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</si>
  <si>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</si>
  <si>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</si>
  <si>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</si>
  <si>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</si>
  <si>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</si>
  <si>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</si>
  <si>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</si>
  <si>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</si>
  <si>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</si>
  <si>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</si>
  <si>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</si>
  <si>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</si>
  <si>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</si>
  <si>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</si>
  <si>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</si>
  <si>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</si>
  <si>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</si>
  <si>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</si>
  <si>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</si>
  <si>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</si>
  <si>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</si>
  <si>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</si>
  <si>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</si>
  <si>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</si>
  <si>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</si>
  <si>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</si>
  <si>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</si>
  <si>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</si>
  <si>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</si>
  <si>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</si>
  <si>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</si>
  <si>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</si>
  <si>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</si>
  <si>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</si>
  <si>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</si>
  <si>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</si>
  <si>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</si>
  <si>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</si>
  <si>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</si>
  <si>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</si>
  <si>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</si>
  <si>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</si>
  <si>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</si>
  <si>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</si>
  <si>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</si>
  <si>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</si>
  <si>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</si>
  <si>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</si>
  <si>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</si>
  <si>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</si>
  <si>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</si>
  <si>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</si>
  <si>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</si>
  <si>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</si>
  <si>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</si>
  <si>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</si>
  <si>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</si>
  <si>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</si>
  <si>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</si>
  <si>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</si>
  <si>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</si>
  <si>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</si>
  <si>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</si>
  <si>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</si>
  <si>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</si>
  <si>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</si>
  <si>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</si>
  <si>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</si>
  <si>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</si>
  <si>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</si>
  <si>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</si>
  <si>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</si>
  <si>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</si>
  <si>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</si>
  <si>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</si>
  <si>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</si>
  <si>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</si>
  <si>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</si>
  <si>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</si>
  <si>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</si>
  <si>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</si>
  <si>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</si>
  <si>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</si>
  <si>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</si>
  <si>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</si>
  <si>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</si>
  <si>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</si>
  <si>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</si>
  <si>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</si>
  <si>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</si>
  <si>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</si>
  <si>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</si>
  <si>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</si>
  <si>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</si>
  <si>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</si>
  <si>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</si>
  <si>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</si>
  <si>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</si>
  <si>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</si>
  <si>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</si>
  <si>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</si>
  <si>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</si>
  <si>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</si>
  <si>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</si>
  <si>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</si>
  <si>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</si>
  <si>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</si>
  <si>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</si>
  <si>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</si>
  <si>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</si>
  <si>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</si>
  <si>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</si>
  <si>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</si>
  <si>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</si>
  <si>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</si>
  <si>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</si>
  <si>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</si>
  <si>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</si>
  <si>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</si>
  <si>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</si>
  <si>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</si>
  <si>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</si>
  <si>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</si>
  <si>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</si>
  <si>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</si>
  <si>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</si>
  <si>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</si>
  <si>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</si>
  <si>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</si>
  <si>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</si>
  <si>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</si>
  <si>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</si>
  <si>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</si>
  <si>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</si>
  <si>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</si>
  <si>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</si>
  <si>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</si>
  <si>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</si>
  <si>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</si>
  <si>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</si>
  <si>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</si>
  <si>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</si>
  <si>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</si>
  <si>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</si>
  <si>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</si>
  <si>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</si>
  <si>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</si>
  <si>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</si>
  <si>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</si>
  <si>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</si>
  <si>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</si>
  <si>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</si>
  <si>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</si>
  <si>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</si>
  <si>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</si>
  <si>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</si>
  <si>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</si>
  <si>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</si>
  <si>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</si>
  <si>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</si>
  <si>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</si>
  <si>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</si>
  <si>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</si>
  <si>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</si>
  <si>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</si>
  <si>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</si>
  <si>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</si>
  <si>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</si>
  <si>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</si>
  <si>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</si>
  <si>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</si>
  <si>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</si>
  <si>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</si>
  <si>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</si>
  <si>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</si>
  <si>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</si>
  <si>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</si>
  <si>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</si>
  <si>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</si>
  <si>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</si>
  <si>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</si>
  <si>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</si>
  <si>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</si>
  <si>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</si>
  <si>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</si>
  <si>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</si>
  <si>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</si>
  <si>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</si>
  <si>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</si>
  <si>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</si>
  <si>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</si>
  <si>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</si>
  <si>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</si>
  <si>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</si>
  <si>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</si>
  <si>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</si>
  <si>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</si>
  <si>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</si>
  <si>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</si>
  <si>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</si>
  <si>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</si>
  <si>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</si>
  <si>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</si>
  <si>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</si>
  <si>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</si>
  <si>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</si>
  <si>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</si>
  <si>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</si>
  <si>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</si>
  <si>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</si>
  <si>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</si>
  <si>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</si>
  <si>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</si>
  <si>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</si>
  <si>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</si>
  <si>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</si>
  <si>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</si>
  <si>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</si>
  <si>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</si>
  <si>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</si>
  <si>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</si>
  <si>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</si>
  <si>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</si>
  <si>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</si>
  <si>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</si>
  <si>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</si>
  <si>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</si>
  <si>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</si>
  <si>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</si>
  <si>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</si>
  <si>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</si>
  <si>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</si>
  <si>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</si>
  <si>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</si>
  <si>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</si>
  <si>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</si>
  <si>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</si>
  <si>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</si>
  <si>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</si>
  <si>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</si>
  <si>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</si>
  <si>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</si>
  <si>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</si>
  <si>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</si>
  <si>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</si>
  <si>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</si>
  <si>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</si>
  <si>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</si>
  <si>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</si>
  <si>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</si>
  <si>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</si>
  <si>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</si>
  <si>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</si>
  <si>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</si>
  <si>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</si>
  <si>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</si>
  <si>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</si>
  <si>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</si>
  <si>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</si>
  <si>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</si>
  <si>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</si>
  <si>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</si>
  <si>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</si>
  <si>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</si>
  <si>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</si>
  <si>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</si>
  <si>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</si>
  <si>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</si>
  <si>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</si>
  <si>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</si>
  <si>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</si>
  <si>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</si>
  <si>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</si>
  <si>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</si>
  <si>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</si>
  <si>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</si>
  <si>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</si>
  <si>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</si>
  <si>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</si>
  <si>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</si>
  <si>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</si>
  <si>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</si>
  <si>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</si>
  <si>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</si>
  <si>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</si>
  <si>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</si>
  <si>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</si>
  <si>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</si>
  <si>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</si>
  <si>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</si>
  <si>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</si>
  <si>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</si>
  <si>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</si>
  <si>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</si>
  <si>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</si>
  <si>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</si>
  <si>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</si>
  <si>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</si>
  <si>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</si>
  <si>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</si>
  <si>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</si>
  <si>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</si>
  <si>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</si>
  <si>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</si>
  <si>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</si>
  <si>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</si>
  <si>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</si>
  <si>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</si>
  <si>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</si>
  <si>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</si>
  <si>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</si>
  <si>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</si>
  <si>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</si>
  <si>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</si>
  <si>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</si>
  <si>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</si>
  <si>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</si>
  <si>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</si>
  <si>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</si>
  <si>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</si>
  <si>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</si>
  <si>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</si>
  <si>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</si>
  <si>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</si>
  <si>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</si>
  <si>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</si>
  <si>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</si>
  <si>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</si>
  <si>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</si>
  <si>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</si>
  <si>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</si>
  <si>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</si>
  <si>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</si>
  <si>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</si>
  <si>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</si>
  <si>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</si>
  <si>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</si>
  <si>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</si>
  <si>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</si>
  <si>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</si>
  <si>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</si>
  <si>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</si>
  <si>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</si>
  <si>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</si>
  <si>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</si>
  <si>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</si>
  <si>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</si>
  <si>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</si>
  <si>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</si>
  <si>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</si>
  <si>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</si>
  <si>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</si>
  <si>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</si>
  <si>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</si>
  <si>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</si>
  <si>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</si>
  <si>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</si>
  <si>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</si>
  <si>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</si>
  <si>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</si>
  <si>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</si>
  <si>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</si>
  <si>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</si>
  <si>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</si>
  <si>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</si>
  <si>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</si>
  <si>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</si>
  <si>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</si>
  <si>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</si>
  <si>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</si>
  <si>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</si>
  <si>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</si>
  <si>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</si>
  <si>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</si>
  <si>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</si>
  <si>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</si>
  <si>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</si>
  <si>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</si>
  <si>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</si>
  <si>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</si>
  <si>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</si>
  <si>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</si>
  <si>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</si>
  <si>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</si>
  <si>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</si>
  <si>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</si>
  <si>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</si>
  <si>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</si>
  <si>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</si>
  <si>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</si>
  <si>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</si>
  <si>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</si>
  <si>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</si>
  <si>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</si>
  <si>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</si>
  <si>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</si>
  <si>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</si>
  <si>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</si>
  <si>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</si>
  <si>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</si>
  <si>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</si>
  <si>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</si>
  <si>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</si>
  <si>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</si>
  <si>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</si>
  <si>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</si>
  <si>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</si>
  <si>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</si>
  <si>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</si>
  <si>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</si>
  <si>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</si>
  <si>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</si>
  <si>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</si>
  <si>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</si>
  <si>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</si>
  <si>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</si>
  <si>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</si>
  <si>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</si>
  <si>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</si>
  <si>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</si>
  <si>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</si>
  <si>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</si>
  <si>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</si>
  <si>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</si>
  <si>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</si>
  <si>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</si>
  <si>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</si>
  <si>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</si>
  <si>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</si>
  <si>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</si>
  <si>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</si>
  <si>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</si>
  <si>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</si>
  <si>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</si>
  <si>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</si>
  <si>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</si>
  <si>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</si>
  <si>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</si>
  <si>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</si>
  <si>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</si>
  <si>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</si>
  <si>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</si>
  <si>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</si>
  <si>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</si>
  <si>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</si>
  <si>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</si>
  <si>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</si>
  <si>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</si>
  <si>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</si>
  <si>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</si>
  <si>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</si>
  <si>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</si>
  <si>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</si>
  <si>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</si>
  <si>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</si>
  <si>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</si>
  <si>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</si>
  <si>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</si>
  <si>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</si>
  <si>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</si>
  <si>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</si>
  <si>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</si>
  <si>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</si>
  <si>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</si>
  <si>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</si>
  <si>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</si>
  <si>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</si>
  <si>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</si>
  <si>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</si>
  <si>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</si>
  <si>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</si>
  <si>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</si>
  <si>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</si>
  <si>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</si>
  <si>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</si>
  <si>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</si>
  <si>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</si>
  <si>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</si>
  <si>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</si>
  <si>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</si>
  <si>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</si>
  <si>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</si>
  <si>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</si>
  <si>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</si>
  <si>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</si>
  <si>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</si>
  <si>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</si>
  <si>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</si>
  <si>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</si>
  <si>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</si>
  <si>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</si>
  <si>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</si>
  <si>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</si>
  <si>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</si>
  <si>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</si>
  <si>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</si>
  <si>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</si>
  <si>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</si>
  <si>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</si>
  <si>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</si>
  <si>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</si>
  <si>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</si>
  <si>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</si>
  <si>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</si>
  <si>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</si>
  <si>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</si>
  <si>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</si>
  <si>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</si>
  <si>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</si>
  <si>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</si>
  <si>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</si>
  <si>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</si>
  <si>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</si>
  <si>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</si>
  <si>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</si>
  <si>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</si>
  <si>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</si>
  <si>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</si>
  <si>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</si>
  <si>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</si>
  <si>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</si>
  <si>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</si>
  <si>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</si>
  <si>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</si>
  <si>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</si>
  <si>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</si>
  <si>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</si>
  <si>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</si>
  <si>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</si>
  <si>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</si>
  <si>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</si>
  <si>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</si>
  <si>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</si>
  <si>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</si>
  <si>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</si>
  <si>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</si>
  <si>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</si>
  <si>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</si>
  <si>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</si>
  <si>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</si>
  <si>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</si>
  <si>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</si>
  <si>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</si>
  <si>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</si>
  <si>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</si>
  <si>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</si>
  <si>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</si>
  <si>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</si>
  <si>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</si>
  <si>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</si>
  <si>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</si>
  <si>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</si>
  <si>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</si>
  <si>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</si>
  <si>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</si>
  <si>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</si>
  <si>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</si>
  <si>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</si>
  <si>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</si>
  <si>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</si>
  <si>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</si>
  <si>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</si>
  <si>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</si>
  <si>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</si>
  <si>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</si>
  <si>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</si>
  <si>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</si>
  <si>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</si>
  <si>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</si>
  <si>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</si>
  <si>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</si>
  <si>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</si>
  <si>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</si>
  <si>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</si>
  <si>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</si>
  <si>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</si>
  <si>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</si>
  <si>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</si>
  <si>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</si>
  <si>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</si>
  <si>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</si>
  <si>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</si>
  <si>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</si>
  <si>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</si>
  <si>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</si>
  <si>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</si>
  <si>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</si>
  <si>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</si>
  <si>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</si>
  <si>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</si>
  <si>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</si>
  <si>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</si>
  <si>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</si>
  <si>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</si>
  <si>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</si>
  <si>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</si>
  <si>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</si>
  <si>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</si>
  <si>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</si>
  <si>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</si>
  <si>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</si>
  <si>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</si>
  <si>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</si>
  <si>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</si>
  <si>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</si>
  <si>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</si>
  <si>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</si>
  <si>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</si>
  <si>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</si>
  <si>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</si>
  <si>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</si>
  <si>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</si>
  <si>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</si>
  <si>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</si>
  <si>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</si>
  <si>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</si>
  <si>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</si>
  <si>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</si>
  <si>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</si>
  <si>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</si>
  <si>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</si>
  <si>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</si>
  <si>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</si>
  <si>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</si>
  <si>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</si>
  <si>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</si>
  <si>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</si>
  <si>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</si>
  <si>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</si>
  <si>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</si>
  <si>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</si>
  <si>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</si>
  <si>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</si>
  <si>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</si>
  <si>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</si>
  <si>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</si>
  <si>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</si>
  <si>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</si>
  <si>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</si>
  <si>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</si>
  <si>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</si>
  <si>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</si>
  <si>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</si>
  <si>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</si>
  <si>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</si>
  <si>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</si>
  <si>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</si>
  <si>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</si>
  <si>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</si>
  <si>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</si>
  <si>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</si>
  <si>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</si>
  <si>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</si>
  <si>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</si>
  <si>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</si>
  <si>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</si>
  <si>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</si>
  <si>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</si>
  <si>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</si>
  <si>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</si>
  <si>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</si>
  <si>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</si>
  <si>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</si>
  <si>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</si>
  <si>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</si>
  <si>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</si>
  <si>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</si>
  <si>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</si>
  <si>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</si>
  <si>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</si>
  <si>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</si>
  <si>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</si>
  <si>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</si>
  <si>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</si>
  <si>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</si>
  <si>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</si>
  <si>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</si>
  <si>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</si>
  <si>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</si>
  <si>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</si>
  <si>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</si>
  <si>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</si>
  <si>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</si>
  <si>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</si>
  <si>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</si>
  <si>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</si>
  <si>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</si>
  <si>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</si>
  <si>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</si>
  <si>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</si>
  <si>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</si>
  <si>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</si>
  <si>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</si>
  <si>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</si>
  <si>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</si>
  <si>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</si>
  <si>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</si>
  <si>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</si>
  <si>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</si>
  <si>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</si>
  <si>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</si>
  <si>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</si>
  <si>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</si>
  <si>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</si>
  <si>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</si>
  <si>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</si>
  <si>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</si>
  <si>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</si>
  <si>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</si>
  <si>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</si>
  <si>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</si>
  <si>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</si>
  <si>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</si>
  <si>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</si>
  <si>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</si>
  <si>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</si>
  <si>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</si>
  <si>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</si>
  <si>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</si>
  <si>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</si>
  <si>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</si>
  <si>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</si>
  <si>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</si>
  <si>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</si>
  <si>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</si>
  <si>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</si>
  <si>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</si>
  <si>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</si>
  <si>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</si>
  <si>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</si>
  <si>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</si>
  <si>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</si>
  <si>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</si>
  <si>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</si>
  <si>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</si>
  <si>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</si>
  <si>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</si>
  <si>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</si>
  <si>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</si>
  <si>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</si>
  <si>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</si>
  <si>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</si>
  <si>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</si>
  <si>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</si>
  <si>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</si>
  <si>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</si>
  <si>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</si>
  <si>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</si>
  <si>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</si>
  <si>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</si>
  <si>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</si>
  <si>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</si>
  <si>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</si>
  <si>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</si>
  <si>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</si>
  <si>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</si>
  <si>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</si>
  <si>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</si>
  <si>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</si>
  <si>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</si>
  <si>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</si>
  <si>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</si>
  <si>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</si>
  <si>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</si>
  <si>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</si>
  <si>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</si>
  <si>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</si>
  <si>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</si>
  <si>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</si>
  <si>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</si>
  <si>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</si>
  <si>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</si>
  <si>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</si>
  <si>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</si>
  <si>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</si>
  <si>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</si>
  <si>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</si>
  <si>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</si>
  <si>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</si>
  <si>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</si>
  <si>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</si>
  <si>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</si>
  <si>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</si>
  <si>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</si>
  <si>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</si>
  <si>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</si>
  <si>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</si>
  <si>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</si>
  <si>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</si>
  <si>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</si>
  <si>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</si>
  <si>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</si>
  <si>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</si>
  <si>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</si>
  <si>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</si>
  <si>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</si>
  <si>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</si>
  <si>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</si>
  <si>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</si>
  <si>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</si>
  <si>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</si>
  <si>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</si>
  <si>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</si>
  <si>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</si>
  <si>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</si>
  <si>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</si>
  <si>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</si>
  <si>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</si>
  <si>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</si>
  <si>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</si>
  <si>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</si>
  <si>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</si>
  <si>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</si>
  <si>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</si>
  <si>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</si>
  <si>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</si>
  <si>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</si>
  <si>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</si>
  <si>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</si>
  <si>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</si>
  <si>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</si>
  <si>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</si>
  <si>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</si>
  <si>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</si>
  <si>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</si>
  <si>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</si>
  <si>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</si>
  <si>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</si>
  <si>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</si>
  <si>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</si>
  <si>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</si>
  <si>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</si>
  <si>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</si>
  <si>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</si>
  <si>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</si>
  <si>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</si>
  <si>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</si>
  <si>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</si>
  <si>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</si>
  <si>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</si>
  <si>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</si>
  <si>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</si>
  <si>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</si>
  <si>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</si>
  <si>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</si>
  <si>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</si>
  <si>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</si>
  <si>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</si>
  <si>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</si>
  <si>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</si>
  <si>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</si>
  <si>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</si>
  <si>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</si>
  <si>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</si>
  <si>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</si>
  <si>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</si>
  <si>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</si>
  <si>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</si>
  <si>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</si>
  <si>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</si>
  <si>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</si>
  <si>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</si>
  <si>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</si>
  <si>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</si>
  <si>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</si>
  <si>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</si>
  <si>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</si>
  <si>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</si>
  <si>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</si>
  <si>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</si>
  <si>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</si>
  <si>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</si>
  <si>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</si>
  <si>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</si>
  <si>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</si>
  <si>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</si>
  <si>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</si>
  <si>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</si>
  <si>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</si>
  <si>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</si>
  <si>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</si>
  <si>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</si>
  <si>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</si>
  <si>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</si>
  <si>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</si>
  <si>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</si>
  <si>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</si>
  <si>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</si>
  <si>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</si>
  <si>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</si>
  <si>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</si>
  <si>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</si>
  <si>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</si>
  <si>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</si>
  <si>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</si>
  <si>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</si>
  <si>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</si>
  <si>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</si>
  <si>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</si>
  <si>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</si>
  <si>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</si>
  <si>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</si>
  <si>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</si>
  <si>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</si>
  <si>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</si>
  <si>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</si>
  <si>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</si>
  <si>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</si>
  <si>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</si>
  <si>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</si>
  <si>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</si>
  <si>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</si>
  <si>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</si>
  <si>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</si>
  <si>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</si>
  <si>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</si>
  <si>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</si>
  <si>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</si>
  <si>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</si>
  <si>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</si>
  <si>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</si>
  <si>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</si>
  <si>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</si>
  <si>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</si>
  <si>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</si>
  <si>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</si>
  <si>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</si>
  <si>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</si>
  <si>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</si>
  <si>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</si>
  <si>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</si>
  <si>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</si>
  <si>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</si>
  <si>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</si>
  <si>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</si>
  <si>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</si>
  <si>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</si>
  <si>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</si>
  <si>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</si>
  <si>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</si>
  <si>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</si>
  <si>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</si>
  <si>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</si>
  <si>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</si>
  <si>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</si>
  <si>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</si>
  <si>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</si>
  <si>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</si>
  <si>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</si>
  <si>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</si>
  <si>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</si>
  <si>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</si>
  <si>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</si>
  <si>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</si>
  <si>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</si>
  <si>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</si>
  <si>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</si>
  <si>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</si>
  <si>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</si>
  <si>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</si>
  <si>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</si>
  <si>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</si>
  <si>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</si>
  <si>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</si>
  <si>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</si>
  <si>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</si>
  <si>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</si>
  <si>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</si>
  <si>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</si>
  <si>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</si>
  <si>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</si>
  <si>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</si>
  <si>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</si>
  <si>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</si>
  <si>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</si>
  <si>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</si>
  <si>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</si>
  <si>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</si>
  <si>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</si>
  <si>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</si>
  <si>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</si>
  <si>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</si>
  <si>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</si>
  <si>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</si>
  <si>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</si>
  <si>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</si>
  <si>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</si>
  <si>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</si>
  <si>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</si>
  <si>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</si>
  <si>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</si>
  <si>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</si>
  <si>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</si>
  <si>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</si>
  <si>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</si>
  <si>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</si>
  <si>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</si>
  <si>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</si>
  <si>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</si>
  <si>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</si>
  <si>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</si>
  <si>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</si>
  <si>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</si>
  <si>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</si>
  <si>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</si>
  <si>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</si>
  <si>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</si>
  <si>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</si>
  <si>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</si>
  <si>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</si>
  <si>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</si>
  <si>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</si>
  <si>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</si>
  <si>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</si>
  <si>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</si>
  <si>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</si>
  <si>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</si>
  <si>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</si>
  <si>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</si>
  <si>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</si>
  <si>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</si>
  <si>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</si>
  <si>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</si>
  <si>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</si>
  <si>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</si>
  <si>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</si>
  <si>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</si>
  <si>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</si>
  <si>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</si>
  <si>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</si>
  <si>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</si>
  <si>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</si>
  <si>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</si>
  <si>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</si>
  <si>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</si>
  <si>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</si>
  <si>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</si>
  <si>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</si>
  <si>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</si>
  <si>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</si>
  <si>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</si>
  <si>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</si>
  <si>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</si>
  <si>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</si>
  <si>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</si>
  <si>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</si>
  <si>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</si>
  <si>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</si>
  <si>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</si>
  <si>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</si>
  <si>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</si>
  <si>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</si>
  <si>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</si>
  <si>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</si>
  <si>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</si>
  <si>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</si>
  <si>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</si>
  <si>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</si>
  <si>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</si>
  <si>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</si>
  <si>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</si>
  <si>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</si>
  <si>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</si>
  <si>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</si>
  <si>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</si>
  <si>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</si>
  <si>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</si>
  <si>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</si>
  <si>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</si>
  <si>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</si>
  <si>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</si>
  <si>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</si>
  <si>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</si>
  <si>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</si>
  <si>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</si>
  <si>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</si>
  <si>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</si>
  <si>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</si>
  <si>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</si>
  <si>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</si>
  <si>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</si>
  <si>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</si>
  <si>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</si>
  <si>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</si>
  <si>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</si>
  <si>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</si>
  <si>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</si>
  <si>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</si>
  <si>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</si>
  <si>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</si>
  <si>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</si>
  <si>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</si>
  <si>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</si>
  <si>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</si>
  <si>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</si>
  <si>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</si>
  <si>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</si>
  <si>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</si>
  <si>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</si>
  <si>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</si>
  <si>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</si>
  <si>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</si>
  <si>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</si>
  <si>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</si>
  <si>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</si>
  <si>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</si>
  <si>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</si>
  <si>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</si>
  <si>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</si>
  <si>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</si>
  <si>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</si>
  <si>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</si>
  <si>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</si>
  <si>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</si>
  <si>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</si>
  <si>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</si>
  <si>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</si>
  <si>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</si>
  <si>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</si>
  <si>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</si>
  <si>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</si>
  <si>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</si>
  <si>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</si>
  <si>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</si>
  <si>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</si>
  <si>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</si>
  <si>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</si>
  <si>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</si>
  <si>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</si>
  <si>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</si>
  <si>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</si>
  <si>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</si>
  <si>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</si>
  <si>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</si>
  <si>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</si>
  <si>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</si>
  <si>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</si>
  <si>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</si>
  <si>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</si>
  <si>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</si>
  <si>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</si>
  <si>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</si>
  <si>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</si>
  <si>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</si>
  <si>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</si>
  <si>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</si>
  <si>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</si>
  <si>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</si>
  <si>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</si>
  <si>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</si>
  <si>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</si>
  <si>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</si>
  <si>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</si>
  <si>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</si>
  <si>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</si>
  <si>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</si>
  <si>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</si>
  <si>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</si>
  <si>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</si>
  <si>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</si>
  <si>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</si>
  <si>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</si>
  <si>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</si>
  <si>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</si>
  <si>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</si>
  <si>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</si>
  <si>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</si>
  <si>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</si>
  <si>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</si>
  <si>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</si>
  <si>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</si>
  <si>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</si>
  <si>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</si>
  <si>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</si>
  <si>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</si>
  <si>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</si>
  <si>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</si>
  <si>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</si>
  <si>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</si>
  <si>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</si>
  <si>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</si>
  <si>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</si>
  <si>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</si>
  <si>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</si>
  <si>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</si>
  <si>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</si>
  <si>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</si>
  <si>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</si>
  <si>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</si>
  <si>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</si>
  <si>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</si>
  <si>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</si>
  <si>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</si>
  <si>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</si>
  <si>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</si>
  <si>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</si>
  <si>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</si>
  <si>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</si>
  <si>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</si>
  <si>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</si>
  <si>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</si>
  <si>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</si>
  <si>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</si>
  <si>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</si>
  <si>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</si>
  <si>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</si>
  <si>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</si>
  <si>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</si>
  <si>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</si>
  <si>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</si>
  <si>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</si>
  <si>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</si>
  <si>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</si>
  <si>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</si>
  <si>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</si>
  <si>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</si>
  <si>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</si>
  <si>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</si>
  <si>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</si>
  <si>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</si>
  <si>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</si>
  <si>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</si>
  <si>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</si>
  <si>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</si>
  <si>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</si>
  <si>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</si>
  <si>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</si>
  <si>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</si>
  <si>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</si>
  <si>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</si>
  <si>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</si>
  <si>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</si>
  <si>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</si>
  <si>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</si>
  <si>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</si>
  <si>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</si>
  <si>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</si>
  <si>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</si>
  <si>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</si>
  <si>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</si>
  <si>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</si>
  <si>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</si>
  <si>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</si>
  <si>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</si>
  <si>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</si>
  <si>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</si>
  <si>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</si>
  <si>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</si>
  <si>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</si>
  <si>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</si>
  <si>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</si>
  <si>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</si>
  <si>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</si>
  <si>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</si>
  <si>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</si>
  <si>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</si>
  <si>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</si>
  <si>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</si>
  <si>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</si>
  <si>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</si>
  <si>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</si>
  <si>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</si>
  <si>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</si>
  <si>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</si>
  <si>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</si>
  <si>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</si>
  <si>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</si>
  <si>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</si>
  <si>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</si>
  <si>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</si>
  <si>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</si>
  <si>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</si>
  <si>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</si>
  <si>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</si>
  <si>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</si>
  <si>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</si>
  <si>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</si>
  <si>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</si>
  <si>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</si>
  <si>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</si>
  <si>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</si>
  <si>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</si>
  <si>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</si>
  <si>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</si>
  <si>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</si>
  <si>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</si>
  <si>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</si>
  <si>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</si>
  <si>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</si>
  <si>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</si>
  <si>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</si>
  <si>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</si>
  <si>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</si>
  <si>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</si>
  <si>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</si>
  <si>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</si>
  <si>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</si>
  <si>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</si>
  <si>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</si>
  <si>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</si>
  <si>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</si>
  <si>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</si>
  <si>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</si>
  <si>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</si>
  <si>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</si>
  <si>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</si>
  <si>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</si>
  <si>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</si>
  <si>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</si>
  <si>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</si>
  <si>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</si>
  <si>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</si>
  <si>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</si>
  <si>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</si>
  <si>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</si>
  <si>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</si>
  <si>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</si>
  <si>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</si>
  <si>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</si>
  <si>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</si>
  <si>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</si>
  <si>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</si>
  <si>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</si>
  <si>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</si>
  <si>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</si>
  <si>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</si>
  <si>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</si>
  <si>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</si>
  <si>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</si>
  <si>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</si>
  <si>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</si>
  <si>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</si>
  <si>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</si>
  <si>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</si>
  <si>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</si>
  <si>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</si>
  <si>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</si>
  <si>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</si>
  <si>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</si>
  <si>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</si>
  <si>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</si>
  <si>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</si>
  <si>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</si>
  <si>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</si>
  <si>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</si>
  <si>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</si>
  <si>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</si>
  <si>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</si>
  <si>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</si>
  <si>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</si>
  <si>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</si>
  <si>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</si>
  <si>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</si>
  <si>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</si>
  <si>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</si>
  <si>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</si>
  <si>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</si>
  <si>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</si>
  <si>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</si>
  <si>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</si>
  <si>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</si>
  <si>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</si>
  <si>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</si>
  <si>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</si>
  <si>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</si>
  <si>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</si>
  <si>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</si>
  <si>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</si>
  <si>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</si>
  <si>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</si>
  <si>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</si>
  <si>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</si>
  <si>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</si>
  <si>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</si>
  <si>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</si>
  <si>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</si>
  <si>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</si>
  <si>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</si>
  <si>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</si>
  <si>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</si>
  <si>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</si>
  <si>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</si>
  <si>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</si>
  <si>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</si>
  <si>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</si>
  <si>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</si>
  <si>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</si>
  <si>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</si>
  <si>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</si>
  <si>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</si>
  <si>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</si>
  <si>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</si>
  <si>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</si>
  <si>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</si>
  <si>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</si>
  <si>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</si>
  <si>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</si>
  <si>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</si>
  <si>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</si>
  <si>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</si>
  <si>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</si>
  <si>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</si>
  <si>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</si>
  <si>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</si>
  <si>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</si>
  <si>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</si>
  <si>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</si>
  <si>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</si>
  <si>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</si>
  <si>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</si>
  <si>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</si>
  <si>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</si>
  <si>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</si>
  <si>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</si>
  <si>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</si>
  <si>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</si>
  <si>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</si>
  <si>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</si>
  <si>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</si>
  <si>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</si>
  <si>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</si>
  <si>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</si>
  <si>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</si>
  <si>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</si>
  <si>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</si>
  <si>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</si>
  <si>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</si>
  <si>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</si>
  <si>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</si>
  <si>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</si>
  <si>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</si>
  <si>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</si>
  <si>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</si>
  <si>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</si>
  <si>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</si>
  <si>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</si>
  <si>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</si>
  <si>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</si>
  <si>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</si>
  <si>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</si>
  <si>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</si>
  <si>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</si>
  <si>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</si>
  <si>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</si>
  <si>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</si>
  <si>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</si>
  <si>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</si>
  <si>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</si>
  <si>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</si>
  <si>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</si>
  <si>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</si>
  <si>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</si>
  <si>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</si>
  <si>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</si>
  <si>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</si>
  <si>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</si>
  <si>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</si>
  <si>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</si>
  <si>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</si>
  <si>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</si>
  <si>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</si>
  <si>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</si>
  <si>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</si>
  <si>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</si>
  <si>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</si>
  <si>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</si>
  <si>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</si>
  <si>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</si>
  <si>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</si>
  <si>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</si>
  <si>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</si>
  <si>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</si>
  <si>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</si>
  <si>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</si>
  <si>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</si>
  <si>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</si>
  <si>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</si>
  <si>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</si>
  <si>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</si>
  <si>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</si>
  <si>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</si>
  <si>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</si>
  <si>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</si>
  <si>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</si>
  <si>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</si>
  <si>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</si>
  <si>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</si>
  <si>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</si>
  <si>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</si>
  <si>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</si>
  <si>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</si>
  <si>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</si>
  <si>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</si>
  <si>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</si>
  <si>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</si>
  <si>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</si>
  <si>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</si>
  <si>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</si>
  <si>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</si>
  <si>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</si>
  <si>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</si>
  <si>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</si>
  <si>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</si>
  <si>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</si>
  <si>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</si>
  <si>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</si>
  <si>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</si>
  <si>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</si>
  <si>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</si>
  <si>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</si>
  <si>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</si>
  <si>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</si>
  <si>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</si>
  <si>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</si>
  <si>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</si>
  <si>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</si>
  <si>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</si>
  <si>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</si>
  <si>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</si>
  <si>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</si>
  <si>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</si>
  <si>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</si>
  <si>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</si>
  <si>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</si>
  <si>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</si>
  <si>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</si>
  <si>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</si>
  <si>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</si>
  <si>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</si>
  <si>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</si>
  <si>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</si>
  <si>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</si>
  <si>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</si>
  <si>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</si>
  <si>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</si>
  <si>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</si>
  <si>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</si>
  <si>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</si>
  <si>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</si>
  <si>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</si>
  <si>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</si>
  <si>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</si>
  <si>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</si>
  <si>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</si>
  <si>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</si>
  <si>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</si>
  <si>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</si>
  <si>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</si>
  <si>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</si>
  <si>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</si>
  <si>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</si>
  <si>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</si>
  <si>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</si>
  <si>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</si>
  <si>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</si>
  <si>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</si>
  <si>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</si>
  <si>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</si>
  <si>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</si>
  <si>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</si>
  <si>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</si>
  <si>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</si>
  <si>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</si>
  <si>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</si>
  <si>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</si>
  <si>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</si>
  <si>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</si>
  <si>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</si>
  <si>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</si>
  <si>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</si>
  <si>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</si>
  <si>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</si>
  <si>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</si>
  <si>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</si>
  <si>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</si>
  <si>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</si>
  <si>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</si>
  <si>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</si>
  <si>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</si>
  <si>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</si>
  <si>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</si>
  <si>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</si>
  <si>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</si>
  <si>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</si>
  <si>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</si>
  <si>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</si>
  <si>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</si>
  <si>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</si>
  <si>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</si>
  <si>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</si>
  <si>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</si>
  <si>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</si>
  <si>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</si>
  <si>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</si>
  <si>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</si>
  <si>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</si>
  <si>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</si>
  <si>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</si>
  <si>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</si>
  <si>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</si>
  <si>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</si>
  <si>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</si>
  <si>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</si>
  <si>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</si>
  <si>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</si>
  <si>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</si>
  <si>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</si>
  <si>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</si>
  <si>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</si>
  <si>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</si>
  <si>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</si>
  <si>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</si>
  <si>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</si>
  <si>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</si>
  <si>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</si>
  <si>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</si>
  <si>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</si>
  <si>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</si>
  <si>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</si>
  <si>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</si>
  <si>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</si>
  <si>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</si>
  <si>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</si>
  <si>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</si>
  <si>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</si>
  <si>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</si>
  <si>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</si>
  <si>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</si>
  <si>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</si>
  <si>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</si>
  <si>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</si>
  <si>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</si>
  <si>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</si>
  <si>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</si>
  <si>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</si>
  <si>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</si>
  <si>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</si>
  <si>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</si>
  <si>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</si>
  <si>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</si>
  <si>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</si>
  <si>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</si>
  <si>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</si>
  <si>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</si>
  <si>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</si>
  <si>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</si>
  <si>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</si>
  <si>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</si>
  <si>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</si>
  <si>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</si>
  <si>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</si>
  <si>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</si>
  <si>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</si>
  <si>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</si>
  <si>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</si>
  <si>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</si>
  <si>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</si>
  <si>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</si>
  <si>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</si>
  <si>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</si>
  <si>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</si>
  <si>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</si>
  <si>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</si>
  <si>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</si>
  <si>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</si>
  <si>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</si>
  <si>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</si>
  <si>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</si>
  <si>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</si>
  <si>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</si>
  <si>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</si>
  <si>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</si>
  <si>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</si>
  <si>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</si>
  <si>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</si>
  <si>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</si>
  <si>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</si>
  <si>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</si>
  <si>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</si>
  <si>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</si>
  <si>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</si>
  <si>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</si>
  <si>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</si>
  <si>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</si>
  <si>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</si>
  <si>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</si>
  <si>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</si>
  <si>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</si>
  <si>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</si>
  <si>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</si>
  <si>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</si>
  <si>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</si>
  <si>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</si>
  <si>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</si>
  <si>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</si>
  <si>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</si>
  <si>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</si>
  <si>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</si>
  <si>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</si>
  <si>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</si>
  <si>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</si>
  <si>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</si>
  <si>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</si>
  <si>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</si>
  <si>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</si>
  <si>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</si>
  <si>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</si>
  <si>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</si>
  <si>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</si>
  <si>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</si>
  <si>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</si>
  <si>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</si>
  <si>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</si>
  <si>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</si>
  <si>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</si>
  <si>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</si>
  <si>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</si>
  <si>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</si>
  <si>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</si>
  <si>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</si>
  <si>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</si>
  <si>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</si>
  <si>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</si>
  <si>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</si>
  <si>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</si>
  <si>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</si>
  <si>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</si>
  <si>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</si>
  <si>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</si>
  <si>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</si>
  <si>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</si>
  <si>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</si>
  <si>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</si>
  <si>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</si>
  <si>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</si>
  <si>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</si>
  <si>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</si>
  <si>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</si>
  <si>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</si>
  <si>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</si>
  <si>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</si>
  <si>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</si>
  <si>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</si>
  <si>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</si>
  <si>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</si>
  <si>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</si>
  <si>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</si>
  <si>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</si>
  <si>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</si>
  <si>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</si>
  <si>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</si>
  <si>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</si>
  <si>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</si>
  <si>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</si>
  <si>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</si>
  <si>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</si>
  <si>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</si>
  <si>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</si>
  <si>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</si>
  <si>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</si>
  <si>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</si>
  <si>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</si>
  <si>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</si>
  <si>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</si>
  <si>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</si>
  <si>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</si>
  <si>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</si>
  <si>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</si>
  <si>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</si>
  <si>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</si>
  <si>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</si>
  <si>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</si>
  <si>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</si>
  <si>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</si>
  <si>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</si>
  <si>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</si>
  <si>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</si>
  <si>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</si>
  <si>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</si>
  <si>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</si>
  <si>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</si>
  <si>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</si>
  <si>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</si>
  <si>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</si>
  <si>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</si>
  <si>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</si>
  <si>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</si>
  <si>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</si>
  <si>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</si>
  <si>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</si>
  <si>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</si>
  <si>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</si>
  <si>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</si>
  <si>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</si>
  <si>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</si>
  <si>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</si>
  <si>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</si>
  <si>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</si>
  <si>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</si>
  <si>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</si>
  <si>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</si>
  <si>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</si>
  <si>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</si>
  <si>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</si>
  <si>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</si>
  <si>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</si>
  <si>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</si>
  <si>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</si>
  <si>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</si>
  <si>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</si>
  <si>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</si>
  <si>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</si>
  <si>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</si>
  <si>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</si>
  <si>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</si>
  <si>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</si>
  <si>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</si>
  <si>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</si>
  <si>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</si>
  <si>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</si>
  <si>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</si>
  <si>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</si>
  <si>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</si>
  <si>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</si>
  <si>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</si>
  <si>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</si>
  <si>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</si>
  <si>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</si>
  <si>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</si>
  <si>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</si>
  <si>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</si>
  <si>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</si>
  <si>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</si>
  <si>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</si>
  <si>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</si>
  <si>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</si>
  <si>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</si>
  <si>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</si>
  <si>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</si>
  <si>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</si>
  <si>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</si>
  <si>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</si>
  <si>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</si>
  <si>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</si>
  <si>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</si>
  <si>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</si>
  <si>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</si>
  <si>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</si>
  <si>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</si>
  <si>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</si>
  <si>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</si>
  <si>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</si>
  <si>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</si>
  <si>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</si>
  <si>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</si>
  <si>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</si>
  <si>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</si>
  <si>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</si>
  <si>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</si>
  <si>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</si>
  <si>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</si>
  <si>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</si>
  <si>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</si>
  <si>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</si>
  <si>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</si>
  <si>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</si>
  <si>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</si>
  <si>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</si>
  <si>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</si>
  <si>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</si>
  <si>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</si>
  <si>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</si>
  <si>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</si>
  <si>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</si>
  <si>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</si>
  <si>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</si>
  <si>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</si>
  <si>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</si>
  <si>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</si>
  <si>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</si>
  <si>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</si>
  <si>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</si>
  <si>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</si>
  <si>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</si>
  <si>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</si>
  <si>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</si>
  <si>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</si>
  <si>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</si>
  <si>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</si>
  <si>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</si>
  <si>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</si>
  <si>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</si>
  <si>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</si>
  <si>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</si>
  <si>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</si>
  <si>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</si>
  <si>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</si>
  <si>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</si>
  <si>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</si>
  <si>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</si>
  <si>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</si>
  <si>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</si>
  <si>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</si>
  <si>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</si>
  <si>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</si>
  <si>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</si>
  <si>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</si>
  <si>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</si>
  <si>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</si>
  <si>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</si>
  <si>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</si>
  <si>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</si>
  <si>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</si>
  <si>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</si>
  <si>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</si>
  <si>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</si>
  <si>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</si>
  <si>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</si>
  <si>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</si>
  <si>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</si>
  <si>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</si>
  <si>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</si>
  <si>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</si>
  <si>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</si>
  <si>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</si>
  <si>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</si>
  <si>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</si>
  <si>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</si>
  <si>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</si>
  <si>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</si>
  <si>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</si>
  <si>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</si>
  <si>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</si>
  <si>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</si>
  <si>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</si>
  <si>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</si>
  <si>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</si>
  <si>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</si>
  <si>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</si>
  <si>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</si>
  <si>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</si>
  <si>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</si>
  <si>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</si>
  <si>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</si>
  <si>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</si>
  <si>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</si>
  <si>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</si>
  <si>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</si>
  <si>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</si>
  <si>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</si>
  <si>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</si>
  <si>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</si>
  <si>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</si>
  <si>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</si>
  <si>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</si>
  <si>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</si>
  <si>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</si>
  <si>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</si>
  <si>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</si>
  <si>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</si>
  <si>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</si>
  <si>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</si>
  <si>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</si>
  <si>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</si>
  <si>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</si>
  <si>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</si>
  <si>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</si>
  <si>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</si>
  <si>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</si>
  <si>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</si>
  <si>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</si>
  <si>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</si>
  <si>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</si>
  <si>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</si>
  <si>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</si>
  <si>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</si>
  <si>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</si>
  <si>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</si>
  <si>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</si>
  <si>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</si>
  <si>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</si>
  <si>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</si>
  <si>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</si>
  <si>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</si>
  <si>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</si>
  <si>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</si>
  <si>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</si>
  <si>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</si>
  <si>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</si>
  <si>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</si>
  <si>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</si>
  <si>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</si>
  <si>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</si>
  <si>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</si>
  <si>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</si>
  <si>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</si>
  <si>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</si>
  <si>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</si>
  <si>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</si>
  <si>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</si>
  <si>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</si>
  <si>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</si>
  <si>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</si>
  <si>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</si>
  <si>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</si>
  <si>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</si>
  <si>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</si>
  <si>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</si>
  <si>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</si>
  <si>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</si>
  <si>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</si>
  <si>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</si>
  <si>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</si>
  <si>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</si>
  <si>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</si>
  <si>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</si>
  <si>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</si>
  <si>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</si>
  <si>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</si>
  <si>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</si>
  <si>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</si>
  <si>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</si>
  <si>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</si>
  <si>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</si>
  <si>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</si>
  <si>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</si>
  <si>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</si>
  <si>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</si>
  <si>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</si>
  <si>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</si>
  <si>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</si>
  <si>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</si>
  <si>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</si>
  <si>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</si>
  <si>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</si>
  <si>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</si>
  <si>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</si>
  <si>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</si>
  <si>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</si>
  <si>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</si>
  <si>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</si>
  <si>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</si>
  <si>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</si>
  <si>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</si>
  <si>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</si>
  <si>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</si>
  <si>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</si>
  <si>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</si>
  <si>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</si>
  <si>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</si>
  <si>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</si>
  <si>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</si>
  <si>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</si>
  <si>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</si>
  <si>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</si>
  <si>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</si>
  <si>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</si>
  <si>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</si>
  <si>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</si>
  <si>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</si>
  <si>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</si>
  <si>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</si>
  <si>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</si>
  <si>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</si>
  <si>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</si>
  <si>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</si>
  <si>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</si>
  <si>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</si>
  <si>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</si>
  <si>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</si>
  <si>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</si>
  <si>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</si>
  <si>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</si>
  <si>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</si>
  <si>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</si>
  <si>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</si>
  <si>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</si>
  <si>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</si>
  <si>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</si>
  <si>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</si>
  <si>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</si>
  <si>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</si>
  <si>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</si>
  <si>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</si>
  <si>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</si>
  <si>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</si>
  <si>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</si>
  <si>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</si>
  <si>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</si>
  <si>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</si>
  <si>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</si>
  <si>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</si>
  <si>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</si>
  <si>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</si>
  <si>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</si>
  <si>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</si>
  <si>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</si>
  <si>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</si>
  <si>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</si>
  <si>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</si>
  <si>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</si>
  <si>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</si>
  <si>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</si>
  <si>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</si>
  <si>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</si>
  <si>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</si>
  <si>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</si>
  <si>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</si>
  <si>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</si>
  <si>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</si>
  <si>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</si>
  <si>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</si>
  <si>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</si>
  <si>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</si>
  <si>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</si>
  <si>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</si>
  <si>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</si>
  <si>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</si>
  <si>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</si>
  <si>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</si>
  <si>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</si>
  <si>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</si>
  <si>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</si>
  <si>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</si>
  <si>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</si>
  <si>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</si>
  <si>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</si>
  <si>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</si>
  <si>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</si>
  <si>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</si>
  <si>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</si>
  <si>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</si>
  <si>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</si>
  <si>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</si>
  <si>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</si>
  <si>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</si>
  <si>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</si>
  <si>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</si>
  <si>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</si>
  <si>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</si>
  <si>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</si>
  <si>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</si>
  <si>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</si>
  <si>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</si>
  <si>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</si>
  <si>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</si>
  <si>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</si>
  <si>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</si>
  <si>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</si>
  <si>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</si>
  <si>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</si>
  <si>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</si>
  <si>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</si>
  <si>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</si>
  <si>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</si>
  <si>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</si>
  <si>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</si>
  <si>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</si>
  <si>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</si>
  <si>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</si>
  <si>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</si>
  <si>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</si>
  <si>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</si>
  <si>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</si>
  <si>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</si>
  <si>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</si>
  <si>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</si>
  <si>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</si>
  <si>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</si>
  <si>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</si>
  <si>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</si>
  <si>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</si>
  <si>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</si>
  <si>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</si>
  <si>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</si>
  <si>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</si>
  <si>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</si>
  <si>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</si>
  <si>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</si>
  <si>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</si>
  <si>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</si>
  <si>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</si>
  <si>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</si>
  <si>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</si>
  <si>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</si>
  <si>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</si>
  <si>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</si>
  <si>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</si>
  <si>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</si>
  <si>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</si>
  <si>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</si>
  <si>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</si>
  <si>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</si>
  <si>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</si>
  <si>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</si>
  <si>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</si>
  <si>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</si>
  <si>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</si>
  <si>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</si>
  <si>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</si>
  <si>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</si>
  <si>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</si>
  <si>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</si>
  <si>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</si>
  <si>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</si>
  <si>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</si>
  <si>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</si>
  <si>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</si>
  <si>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</si>
  <si>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</si>
  <si>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</si>
  <si>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</si>
  <si>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</si>
  <si>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</si>
  <si>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</si>
  <si>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</si>
  <si>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</si>
  <si>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</si>
  <si>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</si>
  <si>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</si>
  <si>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</si>
  <si>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</si>
  <si>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</si>
  <si>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</si>
  <si>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</si>
  <si>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</si>
  <si>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</si>
  <si>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</si>
  <si>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</si>
  <si>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</si>
  <si>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</si>
  <si>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</si>
  <si>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</si>
  <si>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</si>
  <si>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</si>
  <si>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</si>
  <si>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</si>
  <si>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</si>
  <si>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</si>
  <si>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</si>
  <si>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</si>
  <si>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</si>
  <si>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</si>
  <si>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</si>
  <si>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</si>
  <si>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</si>
  <si>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</si>
  <si>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</si>
  <si>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</si>
  <si>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</si>
  <si>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</si>
  <si>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</si>
  <si>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</si>
  <si>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</si>
  <si>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</si>
  <si>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</si>
  <si>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</si>
  <si>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</si>
  <si>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</si>
  <si>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</si>
  <si>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</si>
  <si>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</si>
  <si>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</si>
  <si>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</si>
  <si>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</si>
  <si>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</si>
  <si>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</si>
  <si>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</si>
  <si>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</si>
  <si>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</si>
  <si>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</si>
  <si>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</si>
  <si>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</si>
  <si>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</si>
  <si>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</si>
  <si>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</si>
  <si>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</si>
  <si>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</si>
  <si>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</si>
  <si>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</si>
  <si>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</si>
  <si>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</si>
  <si>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</si>
  <si>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</si>
  <si>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</si>
  <si>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</si>
  <si>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</si>
  <si>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</si>
  <si>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</si>
  <si>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</si>
  <si>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</si>
  <si>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</si>
  <si>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</si>
  <si>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</si>
  <si>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</si>
  <si>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</si>
  <si>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</si>
  <si>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</si>
  <si>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</si>
  <si>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</si>
  <si>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</si>
  <si>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</si>
  <si>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</si>
  <si>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</si>
  <si>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</si>
  <si>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</si>
  <si>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</si>
  <si>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</si>
  <si>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</si>
  <si>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</si>
  <si>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</si>
  <si>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</si>
  <si>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</si>
  <si>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</si>
  <si>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</si>
  <si>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</si>
  <si>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</si>
  <si>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</si>
  <si>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</si>
  <si>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</si>
  <si>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</si>
  <si>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</si>
  <si>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</si>
  <si>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</si>
  <si>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</si>
  <si>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</si>
  <si>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</si>
  <si>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</si>
  <si>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</si>
  <si>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</si>
  <si>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</si>
  <si>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</si>
  <si>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</si>
  <si>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</si>
  <si>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</si>
  <si>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</si>
  <si>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</si>
  <si>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</si>
  <si>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</si>
  <si>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</si>
  <si>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</si>
  <si>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</si>
  <si>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</si>
  <si>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</si>
  <si>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</si>
  <si>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</si>
  <si>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</si>
  <si>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</si>
  <si>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</si>
  <si>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</si>
  <si>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</si>
  <si>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</si>
  <si>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</si>
  <si>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</si>
  <si>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</si>
  <si>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</si>
  <si>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</si>
  <si>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</si>
  <si>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</si>
  <si>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</si>
  <si>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</si>
  <si>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</si>
  <si>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</si>
  <si>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</si>
  <si>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</si>
  <si>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</si>
  <si>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</si>
  <si>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</si>
  <si>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</si>
  <si>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</si>
  <si>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</si>
  <si>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</si>
  <si>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</si>
  <si>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</si>
  <si>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</si>
  <si>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</si>
  <si>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</si>
  <si>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</si>
  <si>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</si>
  <si>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</si>
  <si>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</si>
  <si>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</si>
  <si>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</si>
  <si>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</si>
  <si>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</si>
  <si>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</si>
  <si>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</si>
  <si>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</si>
  <si>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</si>
  <si>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</si>
  <si>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</si>
  <si>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</si>
  <si>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</si>
  <si>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</si>
  <si>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</si>
  <si>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</si>
  <si>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</si>
  <si>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</si>
  <si>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</si>
  <si>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</si>
  <si>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</si>
  <si>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</si>
  <si>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</si>
  <si>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</si>
  <si>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</si>
  <si>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</si>
  <si>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</si>
  <si>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</si>
  <si>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</si>
  <si>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</si>
  <si>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</si>
  <si>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</si>
  <si>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</si>
  <si>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</si>
  <si>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</si>
  <si>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</si>
  <si>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</si>
  <si>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</si>
  <si>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</si>
  <si>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</si>
  <si>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</si>
  <si>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</si>
  <si>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</si>
  <si>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</si>
  <si>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</si>
  <si>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</si>
  <si>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</si>
  <si>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</si>
  <si>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</si>
  <si>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</si>
  <si>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</si>
  <si>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</si>
  <si>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</si>
  <si>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</si>
  <si>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</si>
  <si>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</si>
  <si>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</si>
  <si>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</si>
  <si>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</si>
  <si>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</si>
  <si>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</si>
  <si>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</si>
  <si>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</si>
  <si>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</si>
  <si>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</si>
  <si>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</si>
  <si>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</si>
  <si>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</si>
  <si>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</si>
  <si>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</si>
  <si>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</si>
  <si>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</si>
  <si>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</si>
  <si>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</si>
  <si>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</si>
  <si>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</si>
  <si>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</si>
  <si>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</si>
  <si>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</si>
  <si>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</si>
  <si>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</si>
  <si>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</si>
  <si>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</si>
  <si>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</si>
  <si>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</si>
  <si>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</si>
  <si>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</si>
  <si>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</si>
  <si>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</si>
  <si>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</si>
  <si>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</si>
  <si>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</si>
  <si>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</si>
  <si>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</si>
  <si>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</si>
  <si>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</si>
  <si>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</si>
  <si>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</si>
  <si>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</si>
  <si>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</si>
  <si>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</si>
  <si>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</si>
  <si>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</si>
  <si>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</si>
  <si>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</si>
  <si>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</si>
  <si>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</si>
  <si>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</si>
  <si>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</si>
  <si>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</si>
  <si>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</si>
  <si>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</si>
  <si>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</si>
  <si>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</si>
  <si>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</si>
  <si>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</si>
  <si>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</si>
  <si>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</si>
  <si>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</si>
  <si>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</si>
  <si>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</si>
  <si>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</si>
  <si>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</si>
  <si>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</si>
  <si>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</si>
  <si>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</si>
  <si>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</si>
  <si>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</si>
  <si>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</si>
  <si>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</si>
  <si>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</si>
  <si>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</si>
  <si>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</si>
  <si>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</si>
  <si>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</si>
  <si>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</si>
  <si>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</si>
  <si>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</si>
  <si>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</si>
  <si>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</si>
  <si>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</si>
  <si>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</si>
  <si>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</si>
  <si>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</si>
  <si>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</si>
  <si>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</si>
  <si>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</si>
  <si>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</si>
  <si>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</si>
  <si>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</si>
  <si>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</si>
  <si>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</si>
  <si>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</si>
  <si>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</si>
  <si>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</si>
  <si>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</si>
  <si>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</si>
  <si>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</si>
  <si>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</si>
  <si>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</si>
  <si>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</si>
  <si>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</si>
  <si>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</si>
  <si>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</si>
  <si>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</si>
  <si>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</si>
  <si>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</si>
  <si>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</si>
  <si>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</si>
  <si>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</si>
  <si>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</si>
  <si>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</si>
  <si>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</si>
  <si>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</si>
  <si>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</si>
  <si>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</si>
  <si>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</si>
  <si>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</si>
  <si>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</si>
  <si>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</si>
  <si>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</si>
  <si>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</si>
  <si>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</si>
  <si>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</si>
  <si>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</si>
  <si>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</si>
  <si>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</si>
  <si>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</si>
  <si>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</si>
  <si>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</si>
  <si>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</si>
  <si>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</si>
  <si>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</si>
  <si>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</si>
  <si>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</si>
  <si>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</si>
  <si>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</si>
  <si>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</si>
  <si>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</si>
  <si>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</si>
  <si>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</si>
  <si>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</si>
  <si>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</si>
  <si>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</si>
  <si>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</si>
  <si>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</si>
  <si>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</si>
  <si>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</si>
  <si>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</si>
  <si>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</si>
  <si>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</si>
  <si>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</si>
  <si>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</si>
  <si>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</si>
  <si>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</si>
  <si>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</si>
  <si>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</si>
  <si>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</si>
  <si>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</si>
  <si>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</si>
  <si>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</si>
  <si>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</si>
  <si>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</si>
  <si>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</si>
  <si>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</si>
  <si>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</si>
  <si>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</si>
  <si>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</si>
  <si>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</si>
  <si>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</si>
  <si>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</si>
  <si>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</si>
  <si>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</si>
  <si>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</si>
  <si>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</si>
  <si>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</si>
  <si>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</si>
  <si>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</si>
  <si>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</si>
  <si>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</si>
  <si>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</si>
  <si>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</si>
  <si>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</si>
  <si>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</si>
  <si>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</si>
  <si>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</si>
  <si>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</si>
  <si>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</si>
  <si>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</si>
  <si>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</si>
  <si>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</si>
  <si>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</si>
  <si>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</si>
  <si>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</si>
  <si>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</si>
  <si>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</si>
  <si>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</si>
  <si>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</si>
  <si>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</si>
  <si>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</si>
  <si>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</si>
  <si>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</si>
  <si>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</si>
  <si>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</si>
  <si>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</si>
  <si>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</si>
  <si>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</si>
  <si>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</si>
  <si>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</si>
  <si>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</si>
  <si>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</si>
  <si>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</si>
  <si>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</si>
  <si>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</si>
  <si>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</si>
  <si>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</si>
  <si>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</si>
  <si>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</si>
  <si>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</si>
  <si>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</si>
  <si>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</si>
  <si>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</si>
  <si>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</si>
  <si>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</si>
  <si>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</si>
  <si>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</si>
  <si>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</si>
  <si>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</si>
  <si>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</si>
  <si>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</si>
  <si>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</si>
  <si>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</si>
  <si>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</si>
  <si>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</si>
  <si>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</si>
  <si>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</si>
  <si>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</si>
  <si>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</si>
  <si>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</si>
  <si>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</si>
  <si>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</si>
  <si>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</si>
  <si>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</si>
  <si>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</si>
  <si>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</si>
  <si>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</si>
  <si>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</si>
  <si>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</si>
  <si>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</si>
  <si>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</si>
  <si>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</si>
  <si>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</si>
  <si>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</si>
  <si>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</si>
  <si>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</si>
  <si>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</si>
  <si>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</si>
  <si>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</si>
  <si>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</si>
  <si>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</si>
  <si>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</si>
  <si>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</si>
  <si>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</si>
  <si>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</si>
  <si>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</si>
  <si>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</si>
  <si>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</si>
  <si>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</si>
  <si>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</si>
  <si>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</si>
  <si>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</si>
  <si>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</si>
  <si>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</si>
  <si>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</si>
  <si>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</si>
  <si>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</si>
  <si>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</si>
  <si>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</si>
  <si>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</si>
  <si>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</si>
  <si>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</si>
  <si>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</si>
  <si>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</si>
  <si>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</si>
  <si>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</si>
  <si>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</si>
  <si>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</si>
  <si>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</si>
  <si>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</si>
  <si>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</si>
  <si>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</si>
  <si>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</si>
  <si>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</si>
  <si>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</si>
  <si>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</si>
  <si>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</si>
  <si>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</si>
  <si>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</si>
  <si>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</si>
  <si>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</si>
  <si>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</si>
  <si>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</si>
  <si>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</si>
  <si>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</si>
  <si>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</si>
  <si>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</si>
  <si>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</si>
  <si>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</si>
  <si>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</si>
  <si>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</si>
  <si>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</si>
  <si>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</si>
  <si>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</si>
  <si>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</si>
  <si>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</si>
  <si>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</si>
  <si>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</si>
  <si>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</si>
  <si>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</si>
  <si>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</si>
  <si>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</si>
  <si>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</si>
  <si>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</si>
  <si>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</si>
  <si>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</si>
  <si>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</si>
  <si>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</si>
  <si>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</si>
  <si>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</si>
  <si>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</si>
  <si>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</si>
  <si>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</si>
  <si>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</si>
  <si>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</si>
  <si>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</si>
  <si>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</si>
  <si>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</si>
  <si>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</si>
  <si>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</si>
  <si>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</si>
  <si>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</si>
  <si>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</si>
  <si>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</si>
  <si>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</si>
  <si>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</si>
  <si>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</si>
  <si>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</si>
  <si>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</si>
  <si>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</si>
  <si>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</si>
  <si>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</si>
  <si>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</si>
  <si>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</si>
  <si>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</si>
  <si>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</si>
  <si>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</si>
  <si>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</si>
  <si>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</si>
  <si>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</si>
  <si>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</si>
  <si>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</si>
  <si>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</si>
  <si>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</si>
  <si>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</si>
  <si>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</si>
  <si>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</si>
  <si>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</si>
  <si>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</si>
  <si>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</si>
  <si>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</si>
  <si>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</si>
  <si>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</si>
  <si>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</si>
  <si>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</si>
  <si>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</si>
  <si>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</si>
  <si>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</si>
  <si>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</si>
  <si>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</si>
  <si>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</si>
  <si>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</si>
  <si>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</si>
  <si>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</si>
  <si>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</si>
  <si>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</si>
  <si>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</si>
  <si>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</si>
  <si>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</si>
  <si>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</si>
  <si>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</si>
  <si>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</si>
  <si>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</si>
  <si>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</si>
  <si>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</si>
  <si>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</si>
  <si>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</si>
  <si>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</si>
  <si>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</si>
  <si>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</si>
  <si>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</si>
  <si>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</si>
  <si>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</si>
  <si>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</si>
  <si>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</si>
  <si>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</si>
  <si>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</si>
  <si>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</si>
  <si>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</si>
  <si>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</si>
  <si>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</si>
  <si>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</si>
  <si>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</si>
  <si>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</si>
  <si>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</si>
  <si>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</si>
  <si>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</si>
  <si>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</si>
  <si>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</si>
  <si>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</si>
  <si>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</si>
  <si>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</si>
  <si>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</si>
  <si>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</si>
  <si>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</si>
  <si>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</si>
  <si>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</si>
  <si>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</si>
  <si>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</si>
  <si>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</si>
  <si>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</si>
  <si>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</si>
  <si>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</si>
  <si>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</si>
  <si>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</si>
  <si>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</si>
  <si>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</si>
  <si>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</si>
  <si>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</si>
  <si>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</si>
  <si>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</si>
  <si>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</si>
  <si>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</si>
  <si>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</si>
  <si>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</si>
  <si>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</si>
  <si>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</si>
  <si>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</si>
  <si>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</si>
  <si>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</si>
  <si>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</si>
  <si>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</si>
  <si>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</si>
  <si>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</si>
  <si>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</si>
  <si>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</si>
  <si>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</si>
  <si>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</si>
  <si>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</si>
  <si>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</si>
  <si>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</si>
  <si>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</si>
  <si>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</si>
  <si>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</si>
  <si>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</si>
  <si>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</si>
  <si>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</si>
  <si>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</si>
  <si>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</si>
  <si>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</si>
  <si>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</si>
  <si>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</si>
  <si>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</si>
  <si>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</si>
  <si>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</si>
  <si>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</si>
  <si>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</si>
  <si>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</si>
  <si>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</si>
  <si>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</si>
  <si>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</si>
  <si>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</si>
  <si>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</si>
  <si>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</si>
  <si>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</si>
  <si>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</si>
  <si>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</si>
  <si>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</si>
  <si>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</si>
  <si>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</si>
  <si>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</si>
  <si>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</si>
  <si>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</si>
  <si>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</si>
  <si>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</si>
  <si>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</si>
  <si>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</si>
  <si>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</si>
  <si>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</si>
  <si>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</si>
  <si>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</si>
  <si>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</si>
  <si>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</si>
  <si>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</si>
  <si>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</si>
  <si>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</si>
  <si>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</si>
  <si>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</si>
  <si>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</si>
  <si>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</si>
  <si>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</si>
  <si>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</si>
  <si>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</si>
  <si>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</si>
  <si>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</si>
  <si>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</si>
  <si>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</si>
  <si>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</si>
  <si>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</si>
  <si>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</si>
  <si>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</si>
  <si>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</si>
  <si>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</si>
  <si>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</si>
  <si>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</si>
  <si>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</si>
  <si>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</si>
  <si>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</si>
  <si>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</si>
  <si>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</si>
  <si>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</si>
  <si>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</si>
  <si>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</si>
  <si>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</si>
  <si>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</si>
  <si>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</si>
  <si>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</si>
  <si>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</si>
  <si>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</si>
  <si>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</si>
  <si>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</si>
  <si>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</si>
  <si>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</si>
  <si>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</si>
  <si>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</si>
  <si>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</si>
  <si>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</si>
  <si>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</si>
  <si>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</si>
  <si>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</si>
  <si>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</si>
  <si>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</si>
  <si>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</si>
  <si>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</si>
  <si>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</si>
  <si>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</si>
  <si>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</si>
  <si>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</si>
  <si>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</si>
  <si>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</si>
  <si>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</si>
  <si>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</si>
  <si>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</si>
  <si>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</si>
  <si>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</si>
  <si>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</si>
  <si>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</si>
  <si>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</si>
  <si>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</si>
  <si>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</si>
  <si>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</si>
  <si>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</si>
  <si>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</si>
  <si>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</si>
  <si>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</si>
  <si>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</si>
  <si>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</si>
  <si>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</si>
  <si>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</si>
  <si>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</si>
  <si>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</si>
  <si>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</si>
  <si>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</si>
  <si>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</si>
  <si>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</si>
  <si>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</si>
  <si>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</si>
  <si>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</si>
  <si>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</si>
  <si>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</si>
  <si>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</si>
  <si>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</si>
  <si>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</si>
  <si>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</si>
  <si>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</si>
  <si>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</si>
  <si>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</si>
  <si>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</si>
  <si>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</si>
  <si>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</si>
  <si>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</si>
  <si>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</si>
  <si>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</si>
  <si>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</si>
  <si>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</si>
  <si>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</si>
  <si>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</si>
  <si>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</si>
  <si>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</si>
  <si>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</si>
  <si>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</si>
  <si>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</si>
  <si>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</si>
  <si>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</si>
  <si>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</si>
  <si>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</si>
  <si>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</si>
  <si>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</si>
  <si>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</si>
  <si>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</si>
  <si>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</si>
  <si>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</si>
  <si>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</si>
  <si>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</si>
  <si>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</si>
  <si>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</si>
  <si>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</si>
  <si>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</si>
  <si>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</si>
  <si>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</si>
  <si>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</si>
  <si>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</si>
  <si>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</si>
  <si>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</si>
  <si>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</si>
  <si>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</si>
  <si>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</si>
  <si>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</si>
  <si>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</si>
  <si>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</si>
  <si>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</si>
  <si>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</si>
  <si>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</si>
  <si>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</si>
  <si>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</si>
  <si>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</si>
  <si>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</si>
  <si>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</si>
  <si>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</si>
  <si>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</si>
  <si>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</si>
  <si>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</si>
  <si>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</si>
  <si>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</si>
  <si>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</si>
  <si>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</si>
  <si>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</si>
  <si>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</si>
  <si>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</si>
  <si>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</si>
  <si>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</si>
  <si>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</si>
  <si>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</si>
  <si>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</si>
  <si>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</si>
  <si>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</si>
  <si>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</si>
  <si>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</si>
  <si>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</si>
  <si>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</si>
  <si>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</si>
  <si>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</si>
  <si>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</si>
  <si>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</si>
  <si>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</si>
  <si>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</si>
  <si>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</si>
  <si>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</si>
  <si>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</si>
  <si>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</si>
  <si>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</si>
  <si>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</si>
  <si>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</si>
  <si>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</si>
  <si>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</si>
  <si>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</si>
  <si>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</si>
  <si>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</si>
  <si>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</si>
  <si>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</si>
  <si>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</si>
  <si>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</si>
  <si>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</si>
  <si>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</si>
  <si>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</si>
  <si>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</si>
  <si>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</si>
  <si>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</si>
  <si>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</si>
  <si>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</si>
  <si>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</si>
  <si>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</si>
  <si>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</si>
  <si>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</si>
  <si>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</si>
  <si>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</si>
  <si>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</si>
  <si>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</si>
  <si>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</si>
  <si>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</si>
  <si>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</si>
  <si>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</si>
  <si>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</si>
  <si>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</si>
  <si>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</si>
  <si>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</si>
  <si>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</si>
  <si>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</si>
  <si>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</si>
  <si>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</si>
  <si>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</si>
  <si>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</si>
  <si>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</si>
  <si>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</si>
  <si>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</si>
  <si>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</si>
  <si>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</si>
  <si>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</si>
  <si>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</si>
  <si>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</si>
  <si>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</si>
  <si>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</si>
  <si>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</si>
  <si>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</si>
  <si>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</si>
  <si>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</si>
  <si>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</si>
  <si>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</si>
  <si>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</si>
  <si>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</si>
  <si>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</si>
  <si>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</si>
  <si>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</si>
  <si>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</si>
  <si>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</si>
  <si>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</si>
  <si>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</si>
  <si>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</si>
  <si>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</si>
  <si>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</si>
  <si>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</si>
  <si>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</si>
  <si>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</si>
  <si>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</si>
  <si>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</si>
  <si>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</si>
  <si>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</si>
  <si>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</si>
  <si>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</si>
  <si>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</si>
  <si>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</si>
  <si>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</si>
  <si>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</si>
  <si>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</si>
  <si>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</si>
  <si>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</si>
  <si>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</si>
  <si>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</si>
  <si>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</si>
  <si>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</si>
  <si>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</si>
  <si>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</si>
  <si>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</si>
  <si>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</si>
  <si>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</si>
  <si>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</si>
  <si>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</si>
  <si>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</si>
  <si>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</si>
  <si>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</si>
  <si>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</si>
  <si>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</si>
  <si>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</si>
  <si>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</si>
  <si>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</si>
  <si>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</si>
  <si>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</si>
  <si>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</si>
  <si>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</si>
  <si>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</si>
  <si>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</si>
  <si>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</si>
  <si>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</si>
  <si>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</si>
  <si>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</si>
  <si>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</si>
  <si>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</si>
  <si>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</si>
  <si>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</si>
  <si>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</si>
  <si>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</si>
  <si>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</si>
  <si>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</si>
  <si>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</si>
  <si>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</si>
  <si>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</si>
  <si>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</si>
  <si>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</si>
  <si>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</si>
  <si>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</si>
  <si>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</si>
  <si>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</si>
  <si>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</si>
  <si>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</si>
  <si>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</si>
  <si>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</si>
  <si>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</si>
  <si>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</si>
  <si>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</si>
  <si>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</si>
  <si>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</si>
  <si>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</si>
  <si>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</si>
  <si>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</si>
  <si>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</si>
  <si>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</si>
  <si>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</si>
  <si>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</si>
  <si>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</si>
  <si>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</si>
  <si>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</si>
  <si>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</si>
  <si>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</si>
  <si>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</si>
  <si>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</si>
  <si>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</si>
  <si>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</si>
  <si>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</si>
  <si>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</si>
  <si>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</si>
  <si>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</si>
  <si>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</si>
  <si>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</si>
  <si>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</si>
  <si>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</si>
  <si>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</si>
  <si>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</si>
  <si>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</si>
  <si>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</si>
  <si>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</si>
  <si>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</si>
  <si>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</si>
  <si>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</si>
  <si>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</si>
  <si>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</si>
  <si>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</si>
  <si>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</si>
  <si>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</si>
  <si>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</si>
  <si>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</si>
  <si>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</si>
  <si>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</si>
  <si>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</si>
  <si>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</si>
  <si>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</si>
  <si>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</si>
  <si>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</si>
  <si>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</si>
  <si>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</si>
  <si>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</si>
  <si>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</si>
  <si>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</si>
  <si>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</si>
  <si>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</si>
  <si>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</si>
  <si>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</si>
  <si>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</si>
  <si>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</si>
  <si>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</si>
  <si>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</si>
  <si>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</si>
  <si>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</si>
  <si>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</si>
  <si>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</si>
  <si>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</si>
  <si>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</si>
  <si>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</si>
  <si>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</si>
  <si>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</si>
  <si>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</si>
  <si>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</si>
  <si>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</si>
  <si>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</si>
  <si>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</si>
  <si>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</si>
  <si>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</si>
  <si>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</si>
  <si>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</si>
  <si>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</si>
  <si>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</si>
  <si>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</si>
  <si>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</si>
  <si>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</si>
  <si>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</si>
  <si>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</si>
  <si>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</si>
  <si>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</si>
  <si>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</si>
  <si>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</si>
  <si>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</si>
  <si>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</si>
  <si>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</si>
  <si>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</si>
  <si>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</si>
  <si>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</si>
  <si>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</si>
  <si>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</si>
  <si>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</si>
  <si>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</si>
  <si>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</si>
  <si>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</si>
  <si>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</si>
  <si>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</si>
  <si>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</si>
  <si>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</si>
  <si>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</si>
  <si>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</si>
  <si>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</si>
  <si>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</si>
  <si>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</si>
  <si>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</si>
  <si>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</si>
  <si>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</si>
  <si>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</si>
  <si>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</si>
  <si>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</si>
  <si>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</si>
  <si>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</si>
  <si>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</si>
  <si>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</si>
  <si>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</si>
  <si>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</si>
  <si>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</si>
  <si>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</si>
  <si>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</si>
  <si>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</si>
  <si>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</si>
  <si>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</si>
  <si>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</si>
  <si>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</si>
  <si>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</si>
  <si>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</si>
  <si>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</si>
  <si>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</si>
  <si>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</si>
  <si>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</si>
  <si>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</si>
  <si>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</si>
  <si>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</si>
  <si>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</si>
  <si>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</si>
  <si>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</si>
  <si>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</si>
  <si>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</si>
  <si>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</si>
  <si>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</si>
  <si>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</si>
  <si>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</si>
  <si>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</si>
  <si>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</si>
  <si>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</si>
  <si>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</si>
  <si>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</si>
  <si>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</si>
  <si>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</si>
  <si>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</si>
  <si>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</si>
  <si>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</si>
  <si>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</si>
  <si>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</si>
  <si>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</si>
  <si>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</si>
  <si>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</si>
  <si>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</si>
  <si>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</si>
  <si>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</si>
  <si>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</si>
  <si>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</si>
  <si>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</si>
  <si>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</si>
  <si>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</si>
  <si>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</si>
  <si>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</si>
  <si>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</si>
  <si>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</si>
  <si>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</si>
  <si>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</si>
  <si>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</si>
  <si>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</si>
  <si>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</si>
  <si>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</si>
  <si>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</si>
  <si>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</si>
  <si>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</si>
  <si>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</si>
  <si>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</si>
  <si>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</si>
  <si>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</si>
  <si>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</si>
  <si>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</si>
  <si>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</si>
  <si>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</si>
  <si>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</si>
  <si>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</si>
  <si>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</si>
  <si>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</si>
  <si>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</si>
  <si>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</si>
  <si>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</si>
  <si>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</si>
  <si>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</si>
  <si>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</si>
  <si>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</si>
  <si>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</si>
  <si>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</si>
  <si>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</si>
  <si>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</si>
  <si>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</si>
  <si>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</si>
  <si>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</si>
  <si>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</si>
  <si>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</si>
  <si>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</si>
  <si>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</si>
  <si>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</si>
  <si>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</si>
  <si>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</si>
  <si>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</si>
  <si>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</si>
  <si>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</si>
  <si>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</si>
  <si>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</si>
  <si>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</si>
  <si>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</si>
  <si>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</si>
  <si>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</si>
  <si>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</si>
  <si>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</si>
  <si>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</si>
  <si>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</si>
  <si>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</si>
  <si>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</si>
  <si>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</si>
  <si>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</si>
  <si>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</si>
  <si>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</si>
  <si>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</si>
  <si>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</si>
  <si>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</si>
  <si>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</si>
  <si>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</si>
  <si>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</si>
  <si>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</si>
  <si>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</si>
  <si>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</si>
  <si>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</si>
  <si>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</si>
  <si>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</si>
  <si>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</si>
  <si>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</si>
  <si>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</si>
  <si>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</si>
  <si>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</si>
  <si>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</si>
  <si>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</si>
  <si>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</si>
  <si>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</si>
  <si>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</si>
  <si>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</si>
  <si>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</si>
  <si>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</si>
  <si>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</si>
  <si>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</si>
  <si>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</si>
  <si>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</si>
  <si>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</si>
  <si>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</si>
  <si>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</si>
  <si>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</si>
  <si>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</si>
  <si>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</si>
  <si>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</si>
  <si>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</si>
  <si>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</si>
  <si>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</si>
  <si>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</si>
  <si>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</si>
  <si>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</si>
  <si>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</si>
  <si>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</si>
  <si>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</si>
  <si>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</si>
  <si>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</si>
  <si>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</si>
  <si>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</si>
  <si>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</si>
  <si>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</si>
  <si>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</si>
  <si>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</si>
  <si>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</si>
  <si>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</si>
  <si>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</si>
  <si>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</si>
  <si>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</si>
  <si>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</si>
  <si>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</si>
  <si>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</si>
  <si>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</si>
  <si>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</si>
  <si>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</si>
  <si>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</si>
  <si>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</si>
  <si>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</si>
  <si>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</si>
  <si>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</si>
  <si>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</si>
  <si>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</si>
  <si>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</si>
  <si>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</si>
  <si>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</si>
  <si>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</si>
  <si>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</si>
  <si>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</si>
  <si>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</si>
  <si>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</si>
  <si>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</si>
  <si>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</si>
  <si>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</si>
  <si>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</si>
  <si>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</si>
  <si>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</si>
  <si>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</si>
  <si>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</si>
  <si>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</si>
  <si>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</si>
  <si>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</si>
  <si>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</si>
  <si>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</si>
  <si>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</si>
  <si>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</si>
  <si>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</si>
  <si>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</si>
  <si>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</si>
  <si>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</si>
  <si>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</si>
  <si>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</si>
  <si>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</si>
  <si>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</si>
  <si>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</si>
  <si>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</si>
  <si>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</si>
  <si>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</si>
  <si>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</si>
  <si>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</si>
  <si>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</si>
  <si>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</si>
  <si>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</si>
  <si>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</si>
  <si>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</si>
  <si>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</si>
  <si>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</si>
  <si>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</si>
  <si>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</si>
  <si>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</si>
  <si>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</si>
  <si>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</si>
  <si>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</si>
  <si>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</si>
  <si>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</si>
  <si>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</si>
  <si>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</si>
  <si>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</si>
  <si>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</si>
  <si>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</si>
  <si>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</si>
  <si>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</si>
  <si>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</si>
  <si>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</si>
  <si>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</si>
  <si>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</si>
  <si>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</si>
  <si>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</si>
  <si>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</si>
  <si>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</si>
  <si>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</si>
  <si>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</si>
  <si>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</si>
  <si>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</si>
  <si>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</si>
  <si>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</si>
  <si>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</si>
  <si>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</si>
  <si>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</si>
  <si>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</si>
  <si>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</si>
  <si>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</si>
  <si>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</si>
  <si>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</si>
  <si>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</si>
  <si>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</si>
  <si>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</si>
  <si>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</si>
  <si>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</si>
  <si>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</si>
  <si>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</si>
  <si>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</si>
  <si>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</si>
  <si>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</si>
  <si>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</si>
  <si>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</si>
  <si>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</si>
  <si>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</si>
  <si>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</si>
  <si>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</si>
  <si>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</si>
  <si>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</si>
  <si>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</si>
  <si>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</si>
  <si>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</si>
  <si>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</si>
  <si>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</si>
  <si>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</si>
  <si>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</si>
  <si>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</si>
  <si>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</si>
  <si>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</si>
  <si>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</si>
  <si>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</si>
  <si>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</si>
  <si>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</si>
  <si>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</si>
  <si>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</si>
  <si>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</si>
  <si>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</si>
  <si>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</si>
  <si>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</si>
  <si>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</si>
  <si>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</si>
  <si>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</si>
  <si>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</si>
  <si>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</si>
  <si>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</si>
  <si>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</si>
  <si>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</si>
  <si>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</si>
  <si>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</si>
  <si>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</si>
  <si>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</si>
  <si>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</si>
  <si>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</si>
  <si>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</si>
  <si>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</si>
  <si>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</si>
  <si>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</si>
  <si>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</si>
  <si>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</si>
  <si>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</si>
  <si>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</si>
  <si>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</si>
  <si>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</si>
  <si>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</si>
  <si>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</si>
  <si>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</si>
  <si>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</si>
  <si>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</si>
  <si>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</si>
  <si>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</si>
  <si>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</si>
  <si>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</si>
  <si>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</si>
  <si>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</si>
  <si>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</si>
  <si>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</si>
  <si>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</si>
  <si>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</si>
  <si>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</si>
  <si>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</si>
  <si>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</si>
  <si>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</si>
  <si>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</si>
  <si>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</si>
  <si>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</si>
  <si>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</si>
  <si>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</si>
  <si>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</si>
  <si>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</si>
  <si>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</si>
  <si>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</si>
  <si>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</si>
  <si>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</si>
  <si>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</si>
  <si>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</si>
  <si>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</si>
  <si>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</si>
  <si>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</si>
  <si>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</si>
  <si>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</si>
  <si>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</si>
  <si>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</si>
  <si>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</si>
  <si>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</si>
  <si>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</si>
  <si>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</si>
  <si>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</si>
  <si>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</si>
  <si>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</si>
  <si>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</si>
  <si>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</si>
  <si>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</si>
  <si>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</si>
  <si>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</si>
  <si>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</si>
  <si>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</si>
  <si>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</si>
  <si>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</si>
  <si>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</si>
  <si>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</si>
  <si>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</si>
  <si>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</si>
  <si>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</si>
  <si>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</si>
  <si>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</si>
  <si>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</si>
  <si>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</si>
  <si>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</si>
  <si>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</si>
  <si>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</si>
  <si>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</si>
  <si>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</si>
  <si>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</si>
  <si>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</si>
  <si>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</si>
  <si>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</si>
  <si>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</si>
  <si>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</si>
  <si>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</si>
  <si>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</si>
  <si>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</si>
  <si>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</si>
  <si>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</si>
  <si>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</si>
  <si>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</si>
  <si>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</si>
  <si>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</si>
  <si>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</si>
  <si>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</si>
  <si>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</si>
  <si>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</si>
  <si>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</si>
  <si>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</si>
  <si>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</si>
  <si>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</si>
  <si>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</si>
  <si>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</si>
  <si>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</si>
  <si>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</si>
  <si>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</si>
  <si>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</si>
  <si>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</si>
  <si>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</si>
  <si>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</si>
  <si>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</si>
  <si>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</si>
  <si>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</si>
  <si>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</si>
  <si>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</si>
  <si>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</si>
  <si>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</si>
  <si>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</si>
  <si>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</si>
  <si>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</si>
  <si>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</si>
  <si>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</si>
  <si>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</si>
  <si>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</si>
  <si>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</si>
  <si>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</si>
  <si>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</si>
  <si>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</si>
  <si>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</si>
  <si>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</si>
  <si>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</si>
  <si>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</si>
  <si>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</si>
  <si>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</si>
  <si>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</si>
  <si>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</si>
  <si>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</si>
  <si>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</si>
  <si>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</si>
  <si>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</si>
  <si>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</si>
  <si>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</si>
  <si>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</si>
  <si>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</si>
  <si>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</si>
  <si>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</si>
  <si>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</si>
  <si>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</si>
  <si>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</si>
  <si>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</si>
  <si>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</si>
  <si>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</si>
  <si>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</si>
  <si>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</si>
  <si>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</si>
  <si>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</si>
  <si>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</si>
  <si>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</si>
  <si>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</si>
  <si>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</si>
  <si>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</si>
  <si>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</si>
  <si>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</si>
  <si>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</si>
  <si>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</si>
  <si>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</si>
  <si>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</si>
  <si>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</si>
  <si>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</si>
  <si>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</si>
  <si>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</si>
  <si>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</si>
  <si>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</si>
  <si>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</si>
  <si>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</si>
  <si>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</si>
  <si>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</si>
  <si>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</si>
  <si>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</si>
  <si>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</si>
  <si>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</si>
  <si>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</si>
  <si>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</si>
  <si>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</si>
  <si>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</si>
  <si>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</si>
  <si>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</si>
  <si>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</si>
  <si>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</si>
  <si>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</si>
  <si>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</si>
  <si>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</si>
  <si>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</si>
  <si>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</si>
  <si>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</si>
  <si>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</si>
  <si>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</si>
  <si>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</si>
  <si>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</si>
  <si>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</si>
  <si>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</si>
  <si>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</si>
  <si>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</si>
  <si>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</si>
  <si>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</si>
  <si>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</si>
  <si>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</si>
  <si>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</si>
  <si>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</si>
  <si>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</si>
  <si>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</si>
  <si>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</si>
  <si>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</si>
  <si>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</si>
  <si>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</si>
  <si>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</si>
  <si>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</si>
  <si>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</si>
  <si>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</si>
  <si>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</si>
  <si>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</si>
  <si>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</si>
  <si>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</si>
  <si>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</si>
  <si>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</si>
  <si>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</si>
  <si>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</si>
  <si>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</si>
  <si>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</si>
  <si>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</si>
  <si>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</si>
  <si>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</si>
  <si>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</si>
  <si>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</si>
  <si>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</si>
  <si>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</si>
  <si>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</si>
  <si>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</si>
  <si>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</si>
  <si>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</si>
  <si>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</si>
  <si>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</si>
  <si>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</si>
  <si>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</si>
  <si>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</si>
  <si>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</si>
  <si>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</si>
  <si>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</si>
  <si>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</si>
  <si>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</si>
  <si>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</si>
  <si>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</si>
  <si>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</si>
  <si>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</si>
  <si>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</si>
  <si>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</si>
  <si>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</si>
  <si>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</si>
  <si>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</si>
  <si>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</si>
  <si>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</si>
  <si>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</si>
  <si>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</si>
  <si>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</si>
  <si>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</si>
  <si>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</si>
  <si>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</si>
  <si>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</si>
  <si>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</si>
  <si>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</si>
  <si>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</si>
  <si>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</si>
  <si>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</si>
  <si>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</si>
  <si>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</si>
  <si>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</si>
  <si>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</si>
  <si>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</si>
  <si>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</si>
  <si>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</si>
  <si>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</si>
  <si>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</si>
  <si>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</si>
  <si>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</si>
  <si>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</si>
  <si>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</si>
  <si>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</si>
  <si>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</si>
  <si>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</si>
  <si>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</si>
  <si>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</si>
  <si>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</si>
  <si>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</si>
  <si>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</si>
  <si>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</si>
  <si>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</si>
  <si>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</si>
  <si>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</si>
  <si>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</si>
  <si>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</si>
  <si>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</si>
  <si>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</si>
  <si>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</si>
  <si>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</si>
  <si>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</si>
  <si>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</si>
  <si>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</si>
  <si>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</si>
  <si>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</si>
  <si>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</si>
  <si>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</si>
  <si>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</si>
  <si>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</si>
  <si>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</si>
  <si>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</si>
  <si>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</si>
  <si>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</si>
  <si>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</si>
  <si>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</si>
  <si>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</si>
  <si>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</si>
  <si>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</si>
  <si>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</si>
  <si>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</si>
  <si>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</si>
  <si>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</si>
  <si>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</si>
  <si>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</si>
  <si>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</si>
  <si>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</si>
  <si>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</si>
  <si>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</si>
  <si>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</si>
  <si>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</si>
  <si>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</si>
  <si>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</si>
  <si>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</si>
  <si>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</si>
  <si>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</si>
  <si>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</si>
  <si>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</si>
  <si>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</si>
  <si>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</si>
  <si>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</si>
  <si>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</si>
  <si>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</si>
  <si>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</si>
  <si>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</si>
  <si>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</si>
  <si>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</si>
  <si>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</si>
  <si>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</si>
  <si>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</si>
  <si>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</si>
  <si>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</si>
  <si>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</si>
  <si>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</si>
  <si>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</si>
  <si>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</si>
  <si>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</si>
  <si>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</si>
  <si>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</si>
  <si>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</si>
  <si>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</si>
  <si>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</si>
  <si>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</si>
  <si>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</si>
  <si>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</si>
  <si>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</si>
  <si>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</si>
  <si>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</si>
  <si>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</si>
  <si>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</si>
  <si>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</si>
  <si>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</si>
  <si>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</si>
  <si>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</si>
  <si>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</si>
  <si>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</si>
  <si>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</si>
  <si>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</si>
  <si>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</si>
  <si>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</si>
  <si>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</si>
  <si>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</si>
  <si>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</si>
  <si>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</si>
  <si>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</si>
  <si>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</si>
  <si>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</si>
  <si>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</si>
  <si>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</si>
  <si>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</si>
  <si>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</si>
  <si>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</si>
  <si>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</si>
  <si>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</si>
  <si>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</si>
  <si>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</si>
  <si>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</si>
  <si>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</si>
  <si>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</si>
  <si>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</si>
  <si>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</si>
  <si>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</si>
  <si>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</si>
  <si>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</si>
  <si>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</si>
  <si>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</si>
  <si>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</si>
  <si>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</si>
  <si>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</si>
  <si>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</si>
  <si>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</si>
  <si>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</si>
  <si>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</si>
  <si>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</si>
  <si>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</si>
  <si>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</si>
  <si>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</si>
  <si>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</si>
  <si>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</si>
  <si>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</si>
  <si>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</si>
  <si>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</si>
  <si>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</si>
  <si>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</si>
  <si>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</si>
  <si>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</si>
  <si>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</si>
  <si>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</si>
  <si>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</si>
  <si>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</si>
  <si>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</si>
  <si>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</si>
  <si>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</si>
  <si>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</si>
  <si>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</si>
  <si>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</si>
  <si>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</si>
  <si>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</si>
  <si>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</si>
  <si>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</si>
  <si>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</si>
  <si>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</si>
  <si>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</si>
  <si>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</si>
  <si>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</si>
  <si>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</si>
  <si>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</si>
  <si>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</si>
  <si>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</si>
  <si>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</si>
  <si>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</si>
  <si>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</si>
  <si>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</si>
  <si>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</si>
  <si>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</si>
  <si>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</si>
  <si>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</si>
  <si>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</si>
  <si>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</si>
  <si>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</si>
  <si>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</si>
  <si>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</si>
  <si>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</si>
  <si>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</si>
  <si>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</si>
  <si>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</si>
  <si>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</si>
  <si>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</si>
  <si>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</si>
  <si>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</si>
  <si>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</si>
  <si>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</si>
  <si>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</si>
  <si>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</si>
  <si>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</si>
  <si>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</si>
  <si>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</si>
  <si>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</si>
  <si>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</si>
  <si>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</si>
  <si>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</si>
  <si>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</si>
  <si>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</si>
  <si>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</si>
  <si>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</si>
  <si>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</si>
  <si>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</si>
  <si>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</si>
  <si>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</si>
  <si>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</si>
  <si>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</si>
  <si>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</si>
  <si>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</si>
  <si>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</si>
  <si>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</si>
  <si>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</si>
  <si>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</si>
  <si>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</si>
  <si>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</si>
  <si>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</si>
  <si>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</si>
  <si>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</si>
  <si>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</si>
  <si>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</si>
  <si>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</si>
  <si>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</si>
  <si>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</si>
  <si>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</si>
  <si>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</si>
  <si>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</si>
  <si>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</si>
  <si>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</si>
  <si>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</si>
  <si>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</si>
  <si>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</si>
  <si>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</si>
  <si>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</si>
  <si>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</si>
  <si>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</si>
  <si>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</si>
  <si>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</si>
  <si>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</si>
  <si>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</si>
  <si>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</si>
  <si>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</si>
  <si>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</si>
  <si>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</si>
  <si>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</si>
  <si>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</si>
  <si>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</si>
  <si>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</si>
  <si>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</si>
  <si>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</si>
  <si>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</si>
  <si>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</si>
  <si>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</si>
  <si>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</si>
  <si>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</si>
  <si>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</si>
  <si>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</si>
  <si>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</si>
  <si>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</si>
  <si>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</si>
  <si>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</si>
  <si>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</si>
  <si>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</si>
  <si>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</si>
  <si>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</si>
  <si>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</si>
  <si>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</si>
  <si>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</si>
  <si>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</si>
  <si>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</si>
  <si>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</si>
  <si>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</si>
  <si>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</si>
  <si>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</si>
  <si>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</si>
  <si>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</si>
  <si>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</si>
  <si>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</si>
  <si>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</si>
  <si>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</si>
  <si>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</si>
  <si>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</si>
  <si>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</si>
  <si>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</si>
  <si>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</si>
  <si>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</si>
  <si>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</si>
  <si>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</si>
  <si>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</si>
  <si>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</si>
  <si>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</si>
  <si>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</si>
  <si>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</si>
  <si>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</si>
  <si>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</si>
  <si>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</si>
  <si>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</si>
  <si>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</si>
  <si>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</si>
  <si>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</si>
  <si>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</si>
  <si>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</si>
  <si>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</si>
  <si>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</si>
  <si>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</si>
  <si>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</si>
  <si>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</si>
  <si>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</si>
  <si>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</si>
  <si>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</si>
  <si>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</si>
  <si>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</si>
  <si>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</si>
  <si>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</si>
  <si>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</si>
  <si>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</si>
  <si>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</si>
  <si>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</si>
  <si>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</si>
  <si>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</si>
  <si>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</si>
  <si>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</si>
  <si>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</si>
  <si>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</si>
  <si>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</si>
  <si>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</si>
  <si>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</si>
  <si>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</si>
  <si>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</si>
  <si>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</si>
  <si>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</si>
  <si>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</si>
  <si>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</si>
  <si>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</si>
  <si>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</si>
  <si>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</si>
  <si>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</si>
  <si>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</si>
  <si>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</si>
  <si>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</si>
  <si>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</si>
  <si>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</si>
  <si>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</si>
  <si>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</si>
  <si>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</si>
  <si>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</si>
  <si>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</si>
  <si>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</si>
  <si>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</si>
  <si>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</si>
  <si>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</si>
  <si>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</si>
  <si>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</si>
  <si>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</si>
  <si>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</si>
  <si>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</si>
  <si>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</si>
  <si>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</si>
  <si>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</si>
  <si>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</si>
  <si>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</si>
  <si>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</si>
  <si>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</si>
  <si>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</si>
  <si>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</si>
  <si>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</si>
  <si>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</si>
  <si>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</si>
  <si>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</si>
  <si>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</si>
  <si>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</si>
  <si>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</si>
  <si>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</si>
  <si>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</si>
  <si>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</si>
  <si>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</si>
  <si>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</si>
  <si>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</si>
  <si>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</si>
  <si>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</si>
  <si>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</si>
  <si>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</si>
  <si>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</si>
  <si>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</si>
  <si>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</si>
  <si>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</si>
  <si>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</si>
  <si>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</si>
  <si>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</si>
  <si>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</si>
  <si>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</si>
  <si>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</si>
  <si>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</si>
  <si>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</si>
  <si>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</si>
  <si>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</si>
  <si>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</si>
  <si>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</si>
  <si>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</si>
  <si>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</si>
  <si>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</si>
  <si>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</si>
  <si>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</si>
  <si>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</si>
  <si>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</si>
  <si>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</si>
  <si>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</si>
  <si>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</si>
  <si>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</si>
  <si>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</si>
  <si>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</si>
  <si>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</si>
  <si>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</si>
  <si>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</si>
  <si>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</si>
  <si>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</si>
  <si>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</si>
  <si>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</si>
  <si>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</si>
  <si>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</si>
  <si>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</si>
  <si>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</si>
  <si>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</si>
  <si>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</si>
  <si>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</si>
  <si>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</si>
  <si>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</si>
  <si>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</si>
  <si>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</si>
  <si>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</si>
  <si>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</si>
  <si>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</si>
  <si>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</si>
  <si>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</si>
  <si>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</si>
  <si>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</si>
  <si>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</si>
  <si>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</si>
  <si>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</si>
  <si>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</si>
  <si>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</si>
  <si>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</si>
  <si>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</si>
  <si>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</si>
  <si>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</si>
  <si>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</si>
  <si>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</si>
  <si>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</si>
  <si>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</si>
  <si>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</si>
  <si>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</si>
  <si>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</si>
  <si>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</si>
  <si>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</si>
  <si>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</si>
  <si>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</si>
  <si>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</si>
  <si>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</si>
  <si>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</si>
  <si>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</si>
  <si>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</si>
  <si>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</si>
  <si>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</si>
  <si>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</si>
  <si>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</si>
  <si>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</si>
  <si>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</si>
  <si>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</si>
  <si>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</si>
  <si>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</si>
  <si>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</si>
  <si>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</si>
  <si>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</si>
  <si>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</si>
  <si>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</si>
  <si>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</si>
  <si>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</si>
  <si>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</si>
  <si>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</si>
  <si>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</si>
  <si>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</si>
  <si>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</si>
  <si>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</si>
  <si>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</si>
  <si>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</si>
  <si>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</si>
  <si>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</si>
  <si>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</si>
  <si>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</si>
  <si>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</si>
  <si>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</si>
  <si>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</si>
  <si>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</si>
  <si>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</si>
  <si>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</si>
  <si>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</si>
  <si>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</si>
  <si>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</si>
  <si>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</si>
  <si>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</si>
  <si>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</si>
  <si>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</si>
  <si>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</si>
  <si>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</si>
  <si>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</si>
  <si>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</si>
  <si>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</si>
  <si>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</si>
  <si>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</si>
  <si>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</si>
  <si>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</si>
  <si>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</si>
  <si>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</si>
  <si>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</si>
  <si>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</si>
  <si>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</si>
  <si>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</si>
  <si>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</si>
  <si>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</si>
  <si>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</si>
  <si>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</si>
  <si>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</si>
  <si>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</si>
  <si>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</si>
  <si>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</si>
  <si>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</si>
  <si>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</si>
  <si>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</si>
  <si>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</si>
  <si>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</si>
  <si>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</si>
  <si>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</si>
  <si>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</si>
  <si>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</si>
  <si>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</si>
  <si>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</si>
  <si>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</si>
  <si>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</si>
  <si>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</si>
  <si>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</si>
  <si>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</si>
  <si>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</si>
  <si>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</si>
  <si>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</si>
  <si>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</si>
  <si>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</si>
  <si>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</si>
  <si>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</si>
  <si>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</si>
  <si>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</si>
  <si>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</si>
  <si>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</si>
  <si>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</si>
  <si>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</si>
  <si>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</si>
  <si>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</si>
  <si>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</si>
  <si>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</si>
  <si>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</si>
  <si>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</si>
  <si>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</si>
  <si>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</si>
  <si>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</si>
  <si>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</si>
  <si>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</si>
  <si>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</si>
  <si>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</si>
  <si>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</si>
  <si>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</si>
  <si>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</si>
  <si>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</si>
  <si>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</si>
  <si>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</si>
  <si>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</si>
  <si>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</si>
  <si>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</si>
  <si>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</si>
  <si>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</si>
  <si>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</si>
  <si>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</si>
  <si>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</si>
  <si>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</si>
  <si>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</si>
  <si>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</si>
  <si>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</si>
  <si>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</si>
  <si>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</si>
  <si>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</si>
  <si>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</si>
  <si>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</si>
  <si>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</si>
  <si>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</si>
  <si>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</si>
  <si>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</si>
  <si>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</si>
  <si>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</si>
  <si>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</si>
  <si>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</si>
  <si>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</si>
  <si>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</si>
  <si>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</si>
  <si>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</si>
  <si>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</si>
  <si>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</si>
  <si>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</si>
  <si>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</si>
  <si>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</si>
  <si>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</si>
  <si>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</si>
  <si>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</si>
  <si>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</si>
  <si>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</si>
  <si>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</si>
  <si>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</si>
  <si>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</si>
  <si>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</si>
  <si>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</si>
  <si>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</si>
  <si>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</si>
  <si>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</si>
  <si>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</si>
  <si>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</si>
  <si>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</si>
  <si>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</si>
  <si>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</si>
  <si>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</si>
  <si>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</si>
  <si>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</si>
  <si>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</si>
  <si>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</si>
  <si>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</si>
  <si>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</si>
  <si>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</si>
  <si>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</si>
  <si>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</si>
  <si>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</si>
  <si>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</si>
  <si>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</si>
  <si>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</si>
  <si>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</si>
  <si>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</si>
  <si>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</si>
  <si>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</si>
  <si>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</si>
  <si>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</si>
  <si>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</si>
  <si>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</si>
  <si>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</si>
  <si>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</si>
  <si>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</si>
  <si>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</si>
  <si>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</si>
  <si>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</si>
  <si>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</si>
  <si>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</si>
  <si>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</si>
  <si>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</si>
  <si>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</si>
  <si>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</si>
  <si>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</si>
  <si>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</si>
  <si>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</si>
  <si>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</si>
  <si>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</si>
  <si>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</si>
  <si>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</si>
  <si>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</si>
  <si>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</si>
  <si>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</si>
  <si>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</si>
  <si>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</si>
  <si>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</si>
  <si>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</si>
  <si>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</si>
  <si>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</si>
  <si>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</si>
  <si>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</si>
  <si>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</si>
  <si>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</si>
  <si>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</si>
  <si>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</si>
  <si>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</si>
  <si>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</si>
  <si>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</si>
  <si>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</si>
  <si>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</si>
  <si>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</si>
  <si>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</si>
  <si>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</si>
  <si>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</si>
  <si>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</si>
  <si>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</si>
  <si>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</si>
  <si>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</si>
  <si>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</si>
  <si>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</si>
  <si>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</si>
  <si>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</si>
  <si>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</si>
  <si>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</si>
  <si>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</si>
  <si>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</si>
  <si>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</si>
  <si>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</si>
  <si>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</si>
  <si>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</si>
  <si>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</si>
  <si>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</si>
  <si>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</si>
  <si>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</si>
  <si>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</si>
  <si>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</si>
  <si>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</si>
  <si>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</si>
  <si>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</si>
  <si>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</si>
  <si>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</si>
  <si>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</si>
  <si>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</si>
  <si>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</si>
  <si>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</si>
  <si>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</si>
  <si>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</si>
  <si>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</si>
  <si>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</si>
  <si>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</si>
  <si>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</si>
  <si>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</si>
  <si>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</si>
  <si>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</si>
  <si>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</si>
  <si>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</si>
  <si>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</si>
  <si>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</si>
  <si>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</si>
  <si>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</si>
  <si>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</si>
  <si>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</si>
  <si>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</si>
  <si>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</si>
  <si>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</si>
  <si>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</si>
  <si>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</si>
  <si>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</si>
  <si>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</si>
  <si>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</si>
  <si>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</si>
  <si>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</si>
  <si>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</si>
  <si>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</si>
  <si>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</si>
  <si>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</si>
  <si>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</si>
  <si>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</si>
  <si>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</si>
  <si>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</si>
  <si>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</si>
  <si>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</si>
  <si>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</si>
  <si>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</si>
  <si>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</si>
  <si>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</si>
  <si>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</si>
  <si>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</si>
  <si>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</si>
  <si>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</si>
  <si>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</si>
  <si>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</si>
  <si>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</si>
  <si>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</si>
  <si>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</si>
  <si>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</si>
  <si>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</si>
  <si>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</si>
  <si>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</si>
  <si>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</si>
  <si>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</si>
  <si>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</si>
  <si>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</si>
  <si>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</si>
  <si>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</si>
  <si>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</si>
  <si>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</si>
  <si>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</si>
  <si>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</si>
  <si>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</si>
  <si>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</si>
  <si>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</si>
  <si>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</si>
  <si>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</si>
  <si>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</si>
  <si>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</si>
  <si>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</si>
  <si>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</si>
  <si>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</si>
  <si>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</si>
  <si>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</si>
  <si>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</si>
  <si>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</si>
  <si>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</si>
  <si>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</si>
  <si>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</si>
  <si>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</si>
  <si>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</si>
  <si>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</si>
  <si>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</si>
  <si>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</si>
  <si>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</si>
  <si>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</si>
  <si>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</si>
  <si>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</si>
  <si>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</si>
  <si>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</si>
  <si>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</si>
  <si>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</si>
  <si>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</si>
  <si>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</si>
  <si>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</si>
  <si>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</si>
  <si>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</si>
  <si>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</si>
  <si>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</si>
  <si>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</si>
  <si>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</si>
  <si>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</si>
  <si>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</si>
  <si>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</si>
  <si>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</si>
  <si>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</si>
  <si>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</si>
  <si>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</si>
  <si>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</si>
  <si>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</si>
  <si>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</si>
  <si>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</si>
  <si>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</si>
  <si>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</si>
  <si>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</si>
  <si>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</si>
  <si>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</si>
  <si>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</si>
  <si>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</si>
  <si>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</si>
  <si>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</si>
  <si>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</si>
  <si>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</si>
  <si>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</si>
  <si>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</si>
  <si>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</si>
  <si>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</si>
  <si>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</si>
  <si>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</si>
  <si>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</si>
  <si>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</si>
  <si>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</si>
  <si>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</si>
  <si>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</si>
  <si>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</si>
  <si>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</si>
  <si>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</si>
  <si>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</si>
  <si>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</si>
  <si>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</si>
  <si>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</si>
  <si>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</si>
  <si>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</si>
  <si>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</si>
  <si>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</si>
  <si>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</si>
  <si>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</si>
  <si>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</si>
  <si>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</si>
  <si>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</si>
  <si>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</si>
  <si>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</si>
  <si>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</si>
  <si>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</si>
  <si>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</si>
  <si>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</si>
  <si>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</si>
  <si>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</si>
  <si>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</si>
  <si>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</si>
  <si>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</si>
  <si>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</si>
  <si>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</si>
  <si>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</si>
  <si>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</si>
  <si>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</si>
  <si>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</si>
  <si>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</si>
  <si>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</si>
  <si>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</si>
  <si>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</si>
  <si>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</si>
  <si>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</si>
  <si>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</si>
  <si>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</si>
  <si>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</si>
  <si>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</si>
  <si>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</si>
  <si>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</si>
  <si>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</si>
  <si>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</si>
  <si>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</si>
  <si>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</si>
  <si>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</si>
  <si>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</si>
  <si>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</si>
  <si>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</si>
  <si>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</si>
  <si>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</si>
  <si>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</si>
  <si>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</si>
  <si>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</si>
  <si>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</si>
  <si>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</si>
  <si>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</si>
  <si>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</si>
  <si>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</si>
  <si>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</si>
  <si>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</si>
  <si>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</si>
  <si>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</si>
  <si>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</si>
  <si>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</si>
  <si>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</si>
  <si>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</si>
  <si>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</si>
  <si>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</si>
  <si>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</si>
  <si>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</si>
  <si>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</si>
  <si>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</si>
  <si>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</si>
  <si>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</si>
  <si>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</si>
  <si>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</si>
  <si>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</si>
  <si>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</si>
  <si>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</si>
  <si>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</si>
  <si>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</si>
  <si>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</si>
  <si>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</si>
  <si>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</si>
  <si>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</si>
  <si>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</si>
  <si>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</si>
  <si>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</si>
  <si>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</si>
  <si>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</si>
  <si>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</si>
  <si>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</si>
  <si>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</si>
  <si>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</si>
  <si>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</si>
  <si>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</si>
  <si>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</si>
  <si>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</si>
  <si>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</si>
  <si>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</si>
  <si>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</si>
  <si>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</si>
  <si>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</si>
  <si>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</si>
  <si>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</si>
  <si>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</si>
  <si>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</si>
  <si>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</si>
  <si>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</si>
  <si>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</si>
  <si>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</si>
  <si>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</si>
  <si>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</si>
  <si>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</si>
  <si>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</si>
  <si>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</si>
  <si>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</si>
  <si>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</si>
  <si>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</si>
  <si>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</si>
  <si>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</si>
  <si>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</si>
  <si>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</si>
  <si>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</si>
  <si>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</si>
  <si>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</si>
  <si>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</si>
  <si>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</si>
  <si>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</si>
  <si>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</si>
  <si>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</si>
  <si>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</si>
  <si>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</si>
  <si>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</si>
  <si>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</si>
  <si>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</si>
  <si>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</si>
  <si>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</si>
  <si>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</si>
  <si>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</si>
  <si>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</si>
  <si>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</si>
  <si>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</si>
  <si>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</si>
  <si>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</si>
  <si>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</si>
  <si>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</si>
  <si>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</si>
  <si>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</si>
  <si>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</si>
  <si>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</si>
  <si>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</si>
  <si>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</si>
  <si>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</si>
  <si>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</si>
  <si>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</si>
  <si>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</si>
  <si>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</si>
  <si>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</si>
  <si>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</si>
  <si>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</si>
  <si>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</si>
  <si>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</si>
  <si>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</si>
  <si>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</si>
  <si>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</si>
  <si>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</si>
  <si>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</si>
  <si>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</si>
  <si>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</si>
  <si>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</si>
  <si>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</si>
  <si>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</si>
  <si>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</si>
  <si>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</si>
  <si>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</si>
  <si>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</si>
  <si>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</si>
  <si>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</si>
  <si>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</si>
  <si>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</si>
  <si>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</si>
  <si>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</si>
  <si>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</si>
  <si>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</si>
  <si>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</si>
  <si>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</si>
  <si>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</si>
  <si>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</si>
  <si>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</si>
  <si>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</si>
  <si>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</si>
  <si>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</si>
  <si>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</si>
  <si>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</si>
  <si>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</si>
  <si>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</si>
  <si>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</si>
  <si>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</si>
  <si>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</si>
  <si>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</si>
  <si>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</si>
  <si>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</si>
  <si>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</si>
  <si>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</si>
  <si>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</si>
  <si>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</si>
  <si>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</si>
  <si>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</si>
  <si>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</si>
  <si>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</si>
  <si>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</si>
  <si>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</si>
  <si>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</si>
  <si>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</si>
  <si>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</si>
  <si>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</si>
  <si>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</si>
  <si>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</si>
  <si>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</si>
  <si>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</si>
  <si>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</si>
  <si>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</si>
  <si>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</si>
  <si>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</si>
  <si>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</si>
  <si>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</si>
  <si>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</si>
  <si>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</si>
  <si>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</si>
  <si>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</si>
  <si>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</si>
  <si>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</si>
  <si>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</si>
  <si>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</si>
  <si>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</si>
  <si>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</si>
  <si>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</si>
  <si>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</si>
  <si>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</si>
  <si>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</si>
  <si>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</si>
  <si>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</si>
  <si>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</si>
  <si>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</si>
  <si>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</si>
  <si>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</si>
  <si>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</si>
  <si>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</si>
  <si>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</si>
  <si>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</si>
  <si>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</si>
  <si>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</si>
  <si>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</si>
  <si>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</si>
  <si>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</si>
  <si>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</si>
  <si>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</si>
  <si>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</si>
  <si>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</si>
  <si>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</si>
  <si>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</si>
  <si>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</si>
  <si>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</si>
  <si>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</si>
  <si>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</si>
  <si>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</si>
  <si>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</si>
  <si>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</si>
  <si>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</si>
  <si>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</si>
  <si>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</si>
  <si>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</si>
  <si>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</si>
  <si>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</si>
  <si>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</si>
  <si>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</si>
  <si>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</si>
  <si>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</si>
  <si>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</si>
  <si>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</si>
  <si>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</si>
  <si>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</si>
  <si>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</si>
  <si>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</si>
  <si>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</si>
  <si>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</si>
  <si>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</si>
  <si>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</si>
  <si>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</si>
  <si>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</si>
  <si>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</si>
  <si>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</si>
  <si>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</si>
  <si>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</si>
  <si>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</si>
  <si>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</si>
  <si>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</si>
  <si>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</si>
  <si>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</si>
  <si>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</si>
  <si>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</si>
  <si>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</si>
  <si>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</si>
  <si>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</si>
  <si>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</si>
  <si>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</si>
  <si>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</si>
  <si>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</si>
  <si>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</si>
  <si>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</si>
  <si>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</si>
  <si>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</si>
  <si>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</si>
  <si>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</si>
  <si>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</si>
  <si>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</si>
  <si>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</si>
  <si>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</si>
  <si>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</si>
  <si>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</si>
  <si>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</si>
  <si>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</si>
  <si>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</si>
  <si>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</si>
  <si>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</si>
  <si>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</si>
  <si>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</si>
  <si>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</si>
  <si>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</si>
  <si>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</si>
  <si>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</si>
  <si>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</si>
  <si>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</si>
  <si>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</si>
  <si>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</si>
  <si>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</si>
  <si>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</si>
  <si>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</si>
  <si>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</si>
  <si>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</si>
  <si>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</si>
  <si>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</si>
  <si>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</si>
  <si>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</si>
  <si>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</si>
  <si>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</si>
  <si>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</si>
  <si>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</si>
  <si>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</si>
  <si>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</si>
  <si>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</si>
  <si>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</si>
  <si>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</si>
  <si>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</si>
  <si>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</si>
  <si>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</si>
  <si>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</si>
  <si>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</si>
  <si>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</si>
  <si>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</si>
  <si>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</si>
  <si>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</si>
  <si>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</si>
  <si>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</si>
  <si>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</si>
  <si>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</si>
  <si>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</si>
  <si>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</si>
  <si>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</si>
  <si>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</si>
  <si>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</si>
  <si>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</si>
  <si>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</si>
  <si>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</si>
  <si>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</si>
  <si>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</si>
  <si>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</si>
  <si>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</si>
  <si>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</si>
  <si>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</si>
  <si>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</si>
  <si>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</si>
  <si>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</si>
  <si>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</si>
  <si>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</si>
  <si>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</si>
  <si>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</si>
  <si>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</si>
  <si>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</si>
  <si>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</si>
  <si>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</si>
  <si>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</si>
  <si>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</si>
  <si>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</si>
  <si>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</si>
  <si>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</si>
  <si>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</si>
  <si>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</si>
  <si>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</si>
  <si>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</si>
  <si>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</si>
  <si>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</si>
  <si>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</si>
  <si>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</si>
  <si>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</si>
  <si>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</si>
  <si>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</si>
  <si>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</si>
  <si>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</si>
  <si>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</si>
  <si>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</si>
  <si>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</si>
  <si>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</si>
  <si>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</si>
  <si>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</si>
  <si>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</si>
  <si>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</si>
  <si>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</si>
  <si>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</si>
  <si>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</si>
  <si>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</si>
  <si>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</si>
  <si>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</si>
  <si>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</si>
  <si>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</si>
  <si>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</si>
  <si>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</si>
  <si>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</si>
  <si>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</si>
  <si>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</si>
  <si>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</si>
  <si>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</si>
  <si>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</si>
  <si>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</si>
  <si>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</si>
  <si>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</si>
  <si>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</si>
  <si>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</si>
  <si>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</si>
  <si>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</si>
  <si>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</si>
  <si>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</si>
  <si>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</si>
  <si>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</si>
  <si>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</si>
  <si>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</si>
  <si>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</si>
  <si>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</si>
  <si>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</si>
  <si>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</si>
  <si>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</si>
  <si>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</si>
  <si>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</si>
  <si>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</si>
  <si>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</si>
  <si>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</si>
  <si>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</si>
  <si>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</si>
  <si>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</si>
  <si>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</si>
  <si>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</si>
  <si>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</si>
  <si>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</si>
  <si>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</si>
  <si>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</si>
  <si>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</si>
  <si>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</si>
  <si>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</si>
  <si>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</si>
  <si>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</si>
  <si>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</si>
  <si>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</si>
  <si>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</si>
  <si>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</si>
  <si>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</si>
  <si>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</si>
  <si>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</si>
  <si>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</si>
  <si>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</si>
  <si>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</si>
  <si>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</si>
  <si>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</si>
  <si>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</si>
  <si>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</si>
  <si>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</si>
  <si>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</si>
  <si>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</si>
  <si>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</si>
  <si>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</si>
  <si>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</si>
  <si>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</si>
  <si>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</si>
  <si>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</si>
  <si>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</si>
  <si>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</si>
  <si>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</si>
  <si>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</si>
  <si>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</si>
  <si>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</si>
  <si>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</si>
  <si>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</si>
  <si>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</si>
  <si>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</si>
  <si>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</si>
  <si>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</si>
  <si>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</si>
  <si>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</si>
  <si>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</si>
  <si>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</si>
  <si>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</si>
  <si>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</si>
  <si>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</si>
  <si>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</si>
  <si>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</si>
  <si>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</si>
  <si>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</si>
  <si>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</si>
  <si>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</si>
  <si>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</si>
  <si>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</si>
  <si>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</si>
  <si>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</si>
  <si>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</si>
  <si>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</si>
  <si>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</si>
  <si>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</si>
  <si>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</si>
  <si>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</si>
  <si>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</si>
  <si>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</si>
  <si>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</si>
  <si>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</si>
  <si>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</si>
  <si>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</si>
  <si>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</si>
  <si>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</si>
  <si>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</si>
  <si>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</si>
  <si>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</si>
  <si>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</si>
  <si>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</si>
  <si>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</si>
  <si>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</si>
  <si>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</si>
  <si>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</si>
  <si>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</si>
  <si>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</si>
  <si>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</si>
  <si>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</si>
  <si>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</si>
  <si>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</si>
  <si>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</si>
  <si>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</si>
  <si>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</si>
  <si>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</si>
  <si>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</si>
  <si>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</si>
  <si>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</si>
  <si>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</si>
  <si>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</si>
  <si>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</si>
  <si>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</si>
  <si>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</si>
  <si>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</si>
  <si>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</si>
  <si>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</si>
  <si>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</si>
  <si>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</si>
  <si>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</si>
  <si>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</si>
  <si>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</si>
  <si>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</si>
  <si>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</si>
  <si>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</si>
  <si>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</si>
  <si>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</si>
  <si>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</si>
  <si>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</si>
  <si>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</si>
  <si>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</si>
  <si>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</si>
  <si>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</si>
  <si>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</si>
  <si>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</si>
  <si>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</si>
  <si>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</si>
  <si>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</si>
  <si>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</si>
  <si>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</si>
  <si>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</si>
  <si>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</si>
  <si>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</si>
  <si>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</si>
  <si>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</si>
  <si>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</si>
  <si>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</si>
  <si>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</si>
  <si>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</si>
  <si>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</si>
  <si>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</si>
  <si>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</si>
  <si>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</si>
  <si>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</si>
  <si>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</si>
  <si>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</si>
  <si>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</si>
  <si>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</si>
  <si>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</si>
  <si>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</si>
  <si>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</si>
  <si>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</si>
  <si>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</si>
  <si>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</si>
  <si>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</si>
  <si>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</si>
  <si>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</si>
  <si>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</si>
  <si>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</si>
  <si>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</si>
  <si>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</si>
  <si>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</si>
  <si>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</si>
  <si>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</si>
  <si>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</si>
  <si>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</si>
  <si>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</si>
  <si>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</si>
  <si>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</si>
  <si>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</si>
  <si>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</si>
  <si>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</si>
  <si>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</si>
  <si>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</si>
  <si>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</si>
  <si>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</si>
  <si>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</si>
  <si>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</si>
  <si>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</si>
  <si>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</si>
  <si>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</si>
  <si>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</si>
  <si>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</si>
  <si>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</si>
  <si>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</si>
  <si>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</si>
  <si>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</si>
  <si>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</si>
  <si>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</si>
  <si>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</si>
  <si>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</si>
  <si>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</si>
  <si>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</si>
  <si>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</si>
  <si>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</si>
  <si>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</si>
  <si>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</si>
  <si>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</si>
  <si>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</si>
  <si>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</si>
  <si>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</si>
  <si>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</si>
  <si>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</si>
  <si>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</si>
  <si>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</si>
  <si>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</si>
  <si>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</si>
  <si>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</si>
  <si>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</si>
  <si>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</si>
  <si>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</si>
  <si>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</si>
  <si>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</si>
  <si>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</si>
  <si>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</si>
  <si>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</si>
  <si>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</si>
  <si>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</si>
  <si>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</si>
  <si>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</si>
  <si>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</si>
  <si>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</si>
  <si>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</si>
  <si>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</si>
  <si>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</si>
  <si>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</si>
  <si>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</si>
  <si>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</si>
  <si>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</si>
  <si>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</si>
  <si>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</si>
  <si>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</si>
  <si>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</si>
  <si>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</si>
  <si>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</si>
  <si>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</si>
  <si>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</si>
  <si>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</si>
  <si>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</si>
  <si>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</si>
  <si>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</si>
  <si>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</si>
  <si>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</si>
  <si>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</si>
  <si>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</si>
  <si>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</si>
  <si>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</si>
  <si>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</si>
  <si>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</si>
  <si>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</si>
  <si>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</si>
  <si>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</si>
  <si>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</si>
  <si>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</si>
  <si>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</si>
  <si>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</si>
  <si>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</si>
  <si>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</si>
  <si>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</si>
  <si>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</si>
  <si>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</si>
  <si>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</si>
  <si>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</si>
  <si>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</si>
  <si>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</si>
  <si>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</si>
  <si>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</si>
  <si>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</si>
  <si>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</si>
  <si>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</si>
  <si>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</si>
  <si>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</si>
  <si>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</si>
  <si>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</si>
  <si>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</si>
  <si>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</si>
  <si>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</si>
  <si>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</si>
  <si>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</si>
  <si>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</si>
  <si>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</si>
  <si>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</si>
  <si>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</si>
  <si>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</si>
  <si>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</si>
  <si>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</si>
  <si>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</si>
  <si>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</si>
  <si>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</si>
  <si>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</si>
  <si>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</si>
  <si>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</si>
  <si>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</si>
  <si>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</si>
  <si>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</si>
  <si>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</si>
  <si>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</si>
  <si>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</si>
  <si>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</si>
  <si>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</si>
  <si>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</si>
  <si>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</si>
  <si>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</si>
  <si>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</si>
  <si>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</si>
  <si>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</si>
  <si>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</si>
  <si>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</si>
  <si>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</si>
  <si>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</si>
  <si>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</si>
  <si>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</si>
  <si>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</si>
  <si>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</si>
  <si>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</si>
  <si>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</si>
  <si>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</si>
  <si>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</si>
  <si>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</si>
  <si>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</si>
  <si>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</si>
  <si>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</si>
  <si>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</si>
  <si>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</si>
  <si>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</si>
  <si>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</si>
  <si>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</si>
  <si>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</si>
  <si>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</si>
  <si>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</si>
  <si>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</si>
  <si>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</si>
  <si>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</si>
  <si>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</si>
  <si>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</si>
  <si>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</si>
  <si>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</si>
  <si>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</si>
  <si>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</si>
  <si>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</si>
  <si>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</si>
  <si>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</si>
  <si>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</si>
  <si>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</si>
  <si>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</si>
  <si>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</si>
  <si>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</si>
  <si>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</si>
  <si>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</si>
  <si>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</si>
  <si>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</si>
  <si>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</si>
  <si>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</si>
  <si>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</si>
  <si>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</si>
  <si>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</si>
  <si>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</si>
  <si>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</si>
  <si>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</si>
  <si>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</si>
  <si>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</si>
  <si>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</si>
  <si>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</si>
  <si>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</si>
  <si>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</si>
  <si>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</si>
  <si>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</si>
  <si>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</si>
  <si>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</si>
  <si>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</si>
  <si>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</si>
  <si>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</si>
  <si>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</si>
  <si>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</si>
  <si>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</si>
  <si>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</si>
  <si>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</si>
  <si>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</si>
  <si>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</si>
  <si>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</si>
  <si>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</si>
  <si>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</si>
  <si>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</si>
  <si>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</si>
  <si>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</si>
  <si>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</si>
  <si>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</si>
  <si>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</si>
  <si>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</si>
  <si>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</si>
  <si>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</si>
  <si>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</si>
  <si>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</si>
  <si>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</si>
  <si>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</si>
  <si>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</si>
  <si>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</si>
  <si>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</si>
  <si>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</si>
  <si>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</si>
  <si>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</si>
  <si>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</si>
  <si>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</si>
  <si>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</si>
  <si>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</si>
  <si>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</si>
  <si>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</si>
  <si>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</si>
  <si>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</si>
  <si>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</si>
  <si>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</si>
  <si>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</si>
  <si>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</si>
  <si>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</si>
  <si>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</si>
  <si>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</si>
  <si>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</si>
  <si>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</si>
  <si>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</si>
  <si>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</si>
  <si>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</si>
  <si>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</si>
  <si>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</si>
  <si>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</si>
  <si>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</si>
  <si>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</si>
  <si>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</si>
  <si>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</si>
  <si>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</si>
  <si>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</si>
  <si>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</si>
  <si>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</si>
  <si>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</si>
  <si>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</si>
  <si>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</si>
  <si>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</si>
  <si>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</si>
  <si>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</si>
  <si>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</si>
  <si>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</si>
  <si>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</si>
  <si>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</si>
  <si>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</si>
  <si>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</si>
  <si>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</si>
  <si>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</si>
  <si>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</si>
  <si>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</si>
  <si>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</si>
  <si>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</si>
  <si>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</si>
  <si>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</si>
  <si>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</si>
  <si>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</si>
  <si>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</si>
  <si>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</si>
  <si>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</si>
  <si>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</si>
  <si>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</si>
  <si>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</si>
  <si>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</si>
  <si>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</si>
  <si>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</si>
  <si>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</si>
  <si>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</si>
  <si>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</si>
  <si>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</si>
  <si>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</si>
  <si>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</si>
  <si>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</si>
  <si>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</si>
  <si>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</si>
  <si>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</si>
  <si>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</si>
  <si>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</si>
  <si>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</si>
  <si>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</si>
  <si>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</si>
  <si>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</si>
  <si>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</si>
  <si>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</si>
  <si>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</si>
  <si>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</si>
  <si>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</si>
  <si>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</si>
  <si>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</si>
  <si>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</si>
  <si>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</si>
  <si>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</si>
  <si>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</si>
  <si>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</si>
  <si>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</si>
  <si>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</si>
  <si>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</si>
  <si>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</si>
  <si>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</si>
  <si>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</si>
  <si>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</si>
  <si>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</si>
  <si>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</si>
  <si>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</si>
  <si>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</si>
  <si>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</si>
  <si>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</si>
  <si>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</si>
  <si>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</si>
  <si>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</si>
  <si>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</si>
  <si>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</si>
  <si>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</si>
  <si>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</si>
  <si>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</si>
  <si>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</si>
  <si>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</si>
  <si>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</si>
  <si>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</si>
  <si>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</si>
  <si>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</si>
  <si>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</si>
  <si>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</si>
  <si>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</si>
  <si>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</si>
  <si>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</si>
  <si>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</si>
  <si>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</si>
  <si>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</si>
  <si>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</si>
  <si>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</si>
  <si>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</si>
  <si>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</si>
  <si>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</si>
  <si>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</si>
  <si>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</si>
  <si>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</si>
  <si>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</si>
  <si>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</si>
  <si>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</si>
  <si>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</si>
  <si>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</si>
  <si>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</si>
  <si>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</si>
  <si>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</si>
  <si>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</si>
  <si>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</si>
  <si>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</si>
  <si>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</si>
  <si>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</si>
  <si>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</si>
  <si>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</si>
  <si>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</si>
  <si>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</si>
  <si>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</si>
  <si>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</si>
  <si>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</si>
  <si>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</si>
  <si>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</si>
  <si>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</si>
  <si>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</si>
  <si>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</si>
  <si>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</si>
  <si>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</si>
  <si>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</si>
  <si>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</si>
  <si>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</si>
  <si>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</si>
  <si>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</si>
  <si>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</si>
  <si>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</si>
  <si>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</si>
  <si>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</si>
  <si>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</si>
  <si>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</si>
  <si>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</si>
  <si>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</si>
  <si>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</si>
  <si>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</si>
  <si>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</si>
  <si>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</si>
  <si>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</si>
  <si>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</si>
  <si>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</si>
  <si>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</si>
  <si>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</si>
  <si>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</si>
  <si>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</si>
  <si>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</si>
  <si>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</si>
  <si>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</si>
  <si>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</si>
  <si>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</si>
  <si>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</si>
  <si>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</si>
  <si>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</si>
  <si>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</si>
  <si>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</si>
  <si>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</si>
  <si>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</si>
  <si>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</si>
  <si>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</si>
  <si>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</si>
  <si>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</si>
  <si>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</si>
  <si>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</si>
  <si>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</si>
  <si>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</si>
  <si>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</si>
  <si>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</si>
  <si>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</si>
  <si>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</si>
  <si>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</si>
  <si>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</si>
  <si>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</si>
  <si>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</si>
  <si>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</si>
  <si>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</si>
  <si>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</si>
  <si>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</si>
  <si>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</si>
  <si>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</si>
  <si>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</si>
  <si>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</si>
  <si>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</si>
  <si>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</si>
  <si>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</si>
  <si>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</si>
  <si>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</si>
  <si>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</si>
  <si>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</si>
  <si>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</si>
  <si>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</si>
  <si>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</si>
  <si>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</si>
  <si>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</si>
  <si>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</si>
  <si>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</si>
  <si>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</si>
  <si>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</si>
  <si>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</si>
  <si>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</si>
  <si>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</si>
  <si>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</si>
  <si>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</si>
  <si>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</si>
  <si>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</si>
  <si>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</si>
  <si>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</si>
  <si>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</si>
  <si>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</si>
  <si>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</si>
  <si>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</si>
  <si>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</si>
  <si>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</si>
  <si>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</si>
  <si>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</si>
  <si>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</si>
  <si>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</si>
  <si>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</si>
  <si>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</si>
  <si>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</si>
  <si>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</si>
  <si>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</si>
  <si>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</si>
  <si>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</si>
  <si>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</si>
  <si>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</si>
  <si>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</si>
  <si>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</si>
  <si>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</si>
  <si>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</si>
  <si>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</si>
  <si>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</si>
  <si>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</si>
  <si>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</si>
  <si>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</si>
  <si>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</si>
  <si>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</si>
  <si>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</si>
  <si>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</si>
  <si>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</si>
  <si>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</si>
  <si>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</si>
  <si>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</si>
  <si>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</si>
  <si>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</si>
  <si>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</si>
  <si>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</si>
  <si>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</si>
  <si>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</si>
  <si>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</si>
  <si>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</si>
  <si>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</si>
  <si>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</si>
  <si>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</si>
  <si>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</si>
  <si>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</si>
  <si>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</si>
  <si>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</si>
  <si>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</si>
  <si>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</si>
  <si>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</si>
  <si>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</si>
  <si>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</si>
  <si>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</si>
  <si>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</si>
  <si>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</si>
  <si>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</si>
  <si>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</si>
  <si>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</si>
  <si>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</si>
  <si>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</si>
  <si>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</si>
  <si>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</si>
  <si>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</si>
  <si>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</si>
  <si>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</si>
  <si>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</si>
  <si>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</si>
  <si>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</si>
  <si>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</si>
  <si>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</si>
  <si>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</si>
  <si>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</si>
  <si>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</si>
  <si>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</si>
  <si>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</si>
  <si>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</si>
  <si>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</si>
  <si>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</si>
  <si>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</si>
  <si>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</si>
  <si>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</si>
  <si>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</si>
  <si>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</si>
  <si>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</si>
  <si>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</si>
  <si>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</si>
  <si>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</si>
  <si>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</si>
  <si>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</si>
  <si>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</si>
  <si>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</si>
  <si>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</si>
  <si>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</si>
  <si>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</si>
  <si>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</si>
  <si>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</si>
  <si>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</si>
  <si>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</si>
  <si>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</si>
  <si>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</si>
  <si>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</si>
  <si>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</si>
  <si>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</si>
  <si>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</si>
  <si>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</si>
  <si>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</si>
  <si>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</si>
  <si>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</si>
  <si>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</si>
  <si>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</si>
  <si>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</si>
  <si>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</si>
  <si>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</si>
  <si>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</si>
  <si>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</si>
  <si>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</si>
  <si>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</si>
  <si>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</si>
  <si>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</si>
  <si>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</si>
  <si>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</si>
  <si>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</si>
  <si>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</si>
  <si>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</si>
  <si>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</si>
  <si>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</si>
  <si>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</si>
  <si>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</si>
  <si>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</si>
  <si>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</si>
  <si>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</si>
  <si>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</si>
  <si>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</si>
  <si>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</si>
  <si>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</si>
  <si>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</si>
  <si>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</si>
  <si>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</si>
  <si>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</si>
  <si>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</si>
  <si>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</si>
  <si>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</si>
  <si>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</si>
  <si>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</si>
  <si>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</si>
  <si>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</si>
  <si>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</si>
  <si>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</si>
  <si>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</si>
  <si>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</si>
  <si>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</si>
  <si>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</si>
  <si>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</si>
  <si>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</si>
  <si>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</si>
  <si>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</si>
  <si>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</si>
  <si>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</si>
  <si>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</si>
  <si>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</si>
  <si>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</si>
  <si>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</si>
  <si>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</si>
  <si>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</si>
  <si>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</si>
  <si>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</si>
  <si>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</si>
  <si>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</si>
  <si>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</si>
  <si>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</si>
  <si>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</si>
  <si>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</si>
  <si>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</si>
  <si>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</si>
  <si>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</si>
  <si>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</si>
  <si>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</si>
  <si>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</si>
  <si>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</si>
  <si>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</si>
  <si>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</si>
  <si>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</si>
  <si>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</si>
  <si>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</si>
  <si>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</si>
  <si>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</si>
  <si>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</si>
  <si>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</si>
  <si>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</si>
  <si>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</si>
  <si>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</si>
  <si>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</si>
  <si>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</si>
  <si>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</si>
  <si>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</si>
  <si>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</si>
  <si>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</si>
  <si>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</si>
  <si>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</si>
  <si>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</si>
  <si>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</si>
  <si>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</si>
  <si>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</si>
  <si>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</si>
  <si>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</si>
  <si>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</si>
  <si>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</si>
  <si>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</si>
  <si>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</si>
  <si>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</si>
  <si>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</si>
  <si>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</si>
  <si>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</si>
  <si>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</si>
  <si>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</si>
  <si>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</si>
  <si>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</si>
  <si>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</si>
  <si>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</si>
  <si>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</si>
  <si>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</si>
  <si>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</si>
  <si>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</si>
  <si>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</si>
  <si>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</si>
  <si>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</si>
  <si>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</si>
  <si>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</si>
  <si>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</si>
  <si>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</si>
  <si>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</si>
  <si>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</si>
  <si>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</si>
  <si>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</si>
  <si>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</si>
  <si>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</si>
  <si>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</si>
  <si>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</si>
  <si>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</si>
  <si>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</si>
  <si>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</si>
  <si>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</si>
  <si>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</si>
  <si>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</si>
  <si>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</si>
  <si>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</si>
  <si>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</si>
  <si>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</si>
  <si>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</si>
  <si>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</si>
  <si>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</si>
  <si>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</si>
  <si>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</si>
  <si>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</si>
  <si>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</si>
  <si>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</si>
  <si>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</si>
  <si>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</si>
  <si>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</si>
  <si>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</si>
  <si>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</si>
  <si>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</si>
  <si>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</si>
  <si>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</si>
  <si>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</si>
  <si>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</si>
  <si>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</si>
  <si>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</si>
  <si>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</si>
  <si>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</si>
  <si>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</si>
  <si>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</si>
  <si>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</si>
  <si>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</si>
  <si>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</si>
  <si>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</si>
  <si>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</si>
  <si>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</si>
  <si>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</si>
  <si>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</si>
  <si>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</si>
  <si>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</si>
  <si>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</si>
  <si>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</si>
  <si>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</si>
  <si>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</si>
  <si>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</si>
  <si>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</si>
  <si>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</si>
  <si>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</si>
  <si>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</si>
  <si>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</si>
  <si>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</si>
  <si>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</si>
  <si>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</si>
  <si>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</si>
  <si>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</si>
  <si>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</si>
  <si>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</si>
  <si>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</si>
  <si>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</si>
  <si>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</si>
  <si>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</si>
  <si>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</si>
  <si>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</si>
  <si>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</si>
  <si>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</si>
  <si>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</si>
  <si>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</si>
  <si>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</si>
  <si>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</si>
  <si>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</si>
  <si>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</si>
  <si>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</si>
  <si>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</si>
  <si>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</si>
  <si>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</si>
  <si>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</si>
  <si>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</si>
  <si>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</si>
  <si>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</si>
  <si>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</si>
  <si>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</si>
  <si>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</si>
  <si>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</si>
  <si>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</si>
  <si>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</si>
  <si>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</si>
  <si>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</si>
  <si>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</si>
  <si>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</si>
  <si>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</si>
  <si>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</si>
  <si>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</si>
  <si>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</si>
  <si>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</si>
  <si>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</si>
  <si>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</si>
  <si>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</si>
  <si>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</si>
  <si>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</si>
  <si>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</si>
  <si>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</si>
  <si>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</si>
  <si>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</si>
  <si>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</si>
  <si>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</si>
  <si>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</si>
  <si>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</si>
  <si>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</si>
  <si>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</si>
  <si>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</si>
  <si>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</si>
  <si>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</si>
  <si>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</si>
  <si>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</si>
  <si>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</si>
  <si>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</si>
  <si>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</si>
  <si>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</si>
  <si>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</si>
  <si>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</si>
  <si>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</si>
  <si>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</si>
  <si>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</si>
  <si>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</si>
  <si>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</si>
  <si>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</si>
  <si>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</si>
  <si>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</si>
  <si>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</si>
  <si>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</si>
  <si>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</si>
  <si>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</si>
  <si>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</si>
  <si>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</si>
  <si>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</si>
  <si>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</si>
  <si>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</si>
  <si>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</si>
  <si>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</si>
  <si>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</si>
  <si>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</si>
  <si>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</si>
  <si>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</si>
  <si>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</si>
  <si>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</si>
  <si>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</si>
  <si>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</si>
  <si>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</si>
  <si>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</si>
  <si>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</si>
  <si>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</si>
  <si>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</si>
  <si>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</si>
  <si>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</si>
  <si>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</si>
  <si>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</si>
  <si>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</si>
  <si>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</si>
  <si>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</si>
  <si>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</si>
  <si>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</si>
  <si>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</si>
  <si>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</si>
  <si>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</si>
  <si>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</si>
  <si>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</si>
  <si>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</si>
  <si>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</si>
  <si>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</si>
  <si>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</si>
  <si>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</si>
  <si>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</si>
  <si>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</si>
  <si>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</si>
  <si>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</si>
  <si>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</si>
  <si>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</si>
  <si>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</si>
  <si>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</si>
  <si>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</si>
  <si>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</si>
  <si>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</si>
  <si>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</si>
  <si>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</si>
  <si>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</si>
  <si>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</si>
  <si>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</si>
  <si>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</si>
  <si>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</si>
  <si>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</si>
  <si>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</si>
  <si>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</si>
  <si>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</si>
  <si>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</si>
  <si>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</si>
  <si>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</si>
  <si>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</si>
  <si>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</si>
  <si>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</si>
  <si>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</si>
  <si>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</si>
  <si>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</si>
  <si>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</si>
  <si>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</si>
  <si>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</si>
  <si>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</si>
  <si>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</si>
  <si>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</si>
  <si>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</si>
  <si>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</si>
  <si>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</si>
  <si>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</si>
  <si>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</si>
  <si>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</si>
  <si>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</si>
  <si>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</si>
  <si>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</si>
  <si>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</si>
  <si>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</si>
  <si>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</si>
  <si>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</si>
  <si>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</si>
  <si>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</si>
  <si>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</si>
  <si>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</si>
  <si>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</si>
  <si>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</si>
  <si>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</si>
  <si>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</si>
  <si>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</si>
  <si>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</si>
  <si>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</si>
  <si>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</si>
  <si>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</si>
  <si>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</si>
  <si>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</si>
  <si>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</si>
  <si>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</si>
  <si>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</si>
  <si>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</si>
  <si>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</si>
  <si>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</si>
  <si>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</si>
  <si>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</si>
  <si>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</si>
  <si>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</si>
  <si>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</si>
  <si>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</si>
  <si>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</si>
  <si>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</si>
  <si>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</si>
  <si>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</si>
  <si>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</si>
  <si>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</si>
  <si>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</si>
  <si>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</si>
  <si>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</si>
  <si>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</si>
  <si>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</si>
  <si>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</si>
  <si>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</si>
  <si>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</si>
  <si>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</si>
  <si>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</si>
  <si>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</si>
  <si>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</si>
  <si>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</si>
  <si>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</si>
  <si>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</si>
  <si>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</si>
  <si>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</si>
  <si>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</si>
  <si>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</si>
  <si>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</si>
  <si>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</si>
  <si>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</si>
  <si>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</si>
  <si>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</si>
  <si>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</si>
  <si>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</si>
  <si>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</si>
  <si>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</si>
  <si>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</si>
  <si>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</si>
  <si>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</si>
  <si>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</si>
  <si>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</si>
  <si>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</si>
  <si>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</si>
  <si>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</si>
  <si>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</si>
  <si>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</si>
  <si>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</si>
  <si>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</si>
  <si>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</si>
  <si>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</si>
  <si>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</si>
  <si>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</si>
  <si>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</si>
  <si>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</si>
  <si>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</si>
  <si>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</si>
  <si>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</si>
  <si>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</si>
  <si>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</si>
  <si>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</si>
  <si>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</si>
  <si>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</si>
  <si>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</si>
  <si>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</si>
  <si>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</si>
  <si>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</si>
  <si>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</si>
  <si>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</si>
  <si>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</si>
  <si>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</si>
  <si>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</si>
  <si>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</si>
  <si>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</si>
  <si>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</si>
  <si>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</si>
  <si>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</si>
  <si>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</si>
  <si>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</si>
  <si>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</si>
  <si>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</si>
  <si>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</si>
  <si>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</si>
  <si>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</si>
  <si>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</si>
  <si>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</si>
  <si>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</si>
  <si>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</si>
  <si>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</si>
  <si>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</si>
  <si>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</si>
  <si>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</si>
  <si>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</si>
  <si>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</si>
  <si>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</si>
  <si>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</si>
  <si>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</si>
  <si>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</si>
  <si>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</si>
  <si>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</si>
  <si>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</si>
  <si>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</si>
  <si>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</si>
  <si>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</si>
  <si>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</si>
  <si>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</si>
  <si>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</si>
  <si>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</si>
  <si>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</si>
  <si>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</si>
  <si>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</si>
  <si>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</si>
  <si>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</si>
  <si>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</si>
  <si>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</si>
  <si>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</si>
  <si>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</si>
  <si>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</si>
  <si>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</si>
  <si>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</si>
  <si>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</si>
  <si>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</si>
  <si>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</si>
  <si>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</si>
  <si>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</si>
  <si>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</si>
  <si>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</si>
  <si>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</si>
  <si>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</si>
  <si>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</si>
  <si>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</si>
  <si>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</si>
  <si>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</si>
  <si>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</si>
  <si>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</si>
  <si>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</si>
  <si>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</si>
  <si>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</si>
  <si>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</si>
  <si>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</si>
  <si>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</si>
  <si>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</si>
  <si>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</si>
  <si>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</si>
  <si>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</si>
  <si>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</si>
  <si>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</si>
  <si>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</si>
  <si>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</si>
  <si>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</si>
  <si>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</si>
  <si>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</si>
  <si>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</si>
  <si>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</si>
  <si>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</si>
  <si>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</si>
  <si>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</si>
  <si>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</si>
  <si>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</si>
  <si>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</si>
  <si>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</si>
  <si>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</si>
  <si>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</si>
  <si>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</si>
  <si>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</si>
  <si>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</si>
  <si>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</si>
  <si>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</si>
  <si>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</si>
  <si>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</si>
  <si>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</si>
  <si>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</si>
  <si>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</si>
  <si>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</si>
  <si>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</si>
  <si>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</si>
  <si>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</si>
  <si>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</si>
  <si>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</si>
  <si>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</si>
  <si>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</si>
  <si>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</si>
  <si>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</si>
  <si>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</si>
  <si>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</si>
  <si>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</si>
  <si>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</si>
  <si>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</si>
  <si>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</si>
  <si>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</si>
  <si>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</si>
  <si>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</si>
  <si>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</si>
  <si>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</si>
  <si>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</si>
  <si>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</si>
  <si>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</si>
  <si>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</si>
  <si>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</si>
  <si>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</si>
  <si>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</si>
  <si>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</si>
  <si>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</si>
  <si>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</si>
  <si>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</si>
  <si>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</si>
  <si>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</si>
  <si>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</si>
  <si>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</si>
  <si>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</si>
  <si>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</si>
  <si>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</si>
  <si>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</si>
  <si>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</si>
  <si>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</si>
  <si>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</si>
  <si>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</si>
  <si>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</si>
  <si>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</si>
  <si>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</si>
  <si>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</si>
  <si>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</si>
  <si>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</si>
  <si>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</si>
  <si>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</si>
  <si>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</si>
  <si>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</si>
  <si>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</si>
  <si>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</si>
  <si>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</si>
  <si>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</si>
  <si>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</si>
  <si>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</si>
  <si>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</si>
  <si>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</si>
  <si>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</si>
  <si>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</si>
  <si>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</si>
  <si>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</si>
  <si>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</si>
  <si>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</si>
  <si>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</si>
  <si>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</si>
  <si>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</si>
  <si>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</si>
  <si>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</si>
  <si>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</si>
  <si>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</si>
  <si>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</si>
  <si>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</si>
  <si>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</si>
  <si>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</si>
  <si>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</si>
  <si>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</si>
  <si>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</si>
  <si>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</si>
  <si>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</si>
  <si>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</si>
  <si>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</si>
  <si>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</si>
  <si>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</si>
  <si>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</si>
  <si>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</si>
  <si>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</si>
  <si>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</si>
  <si>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</si>
  <si>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</si>
  <si>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</si>
  <si>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</si>
  <si>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</si>
  <si>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</si>
  <si>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</si>
  <si>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</si>
  <si>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</si>
  <si>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</si>
  <si>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</si>
  <si>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</si>
  <si>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</si>
  <si>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</si>
  <si>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</si>
  <si>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</si>
  <si>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</si>
  <si>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</si>
  <si>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</si>
  <si>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</si>
  <si>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</si>
  <si>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</si>
  <si>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</si>
  <si>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</si>
  <si>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</si>
  <si>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</si>
  <si>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</si>
  <si>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</si>
  <si>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</si>
  <si>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</si>
  <si>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</si>
  <si>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</si>
  <si>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</si>
  <si>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</si>
  <si>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</si>
  <si>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</si>
  <si>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</si>
  <si>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</si>
  <si>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</si>
  <si>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</si>
  <si>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</si>
  <si>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</si>
  <si>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</si>
  <si>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</si>
  <si>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</si>
  <si>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</si>
  <si>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</si>
  <si>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</si>
  <si>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</si>
  <si>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</si>
  <si>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</si>
  <si>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</si>
  <si>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</si>
  <si>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</si>
  <si>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</si>
  <si>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</si>
  <si>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</si>
  <si>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</si>
  <si>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</si>
  <si>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</si>
  <si>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</si>
  <si>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</si>
  <si>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</si>
  <si>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</si>
  <si>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</si>
  <si>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</si>
  <si>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</si>
  <si>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</si>
  <si>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</si>
  <si>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</si>
  <si>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</si>
  <si>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</si>
  <si>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</si>
  <si>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</si>
  <si>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</si>
  <si>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</si>
  <si>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</si>
  <si>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</si>
  <si>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</si>
  <si>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</si>
  <si>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</si>
  <si>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</si>
  <si>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</si>
  <si>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</si>
  <si>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</si>
  <si>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</si>
  <si>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</si>
  <si>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</si>
  <si>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</si>
  <si>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</si>
  <si>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</si>
  <si>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</si>
  <si>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</si>
  <si>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</si>
  <si>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</si>
  <si>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</si>
  <si>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</si>
  <si>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</si>
  <si>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</si>
  <si>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</si>
  <si>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</si>
  <si>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</si>
  <si>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</si>
  <si>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</si>
  <si>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</si>
  <si>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</si>
  <si>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</si>
  <si>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</si>
  <si>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</si>
  <si>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</si>
  <si>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</si>
  <si>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</si>
  <si>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</si>
  <si>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</si>
  <si>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</si>
  <si>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</si>
  <si>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</si>
  <si>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</si>
  <si>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</si>
  <si>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</si>
  <si>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</si>
  <si>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</si>
  <si>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</si>
  <si>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</si>
  <si>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</si>
  <si>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</si>
  <si>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</si>
  <si>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</si>
  <si>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</si>
  <si>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</si>
  <si>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</si>
  <si>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</si>
  <si>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</si>
  <si>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</si>
  <si>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</si>
  <si>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</si>
  <si>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</si>
  <si>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</si>
  <si>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</si>
  <si>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</si>
  <si>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</si>
  <si>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</si>
  <si>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</si>
  <si>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</si>
  <si>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</si>
  <si>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</si>
  <si>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</si>
  <si>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</si>
  <si>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</si>
  <si>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</si>
  <si>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</si>
  <si>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</si>
  <si>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</si>
  <si>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</si>
  <si>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</si>
  <si>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</si>
  <si>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</si>
  <si>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</si>
  <si>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</si>
  <si>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</si>
  <si>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</si>
  <si>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</si>
  <si>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</si>
  <si>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</si>
  <si>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</si>
  <si>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</si>
  <si>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</si>
  <si>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</si>
  <si>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</si>
  <si>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</si>
  <si>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</si>
  <si>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</si>
  <si>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</si>
  <si>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</si>
  <si>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</si>
  <si>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</si>
  <si>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</si>
  <si>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</si>
  <si>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</si>
  <si>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</si>
  <si>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</si>
  <si>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</si>
  <si>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</si>
  <si>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</si>
  <si>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</si>
  <si>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</si>
  <si>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</si>
  <si>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</si>
  <si>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</si>
  <si>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</si>
  <si>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</si>
  <si>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</si>
  <si>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</si>
  <si>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</si>
  <si>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</si>
  <si>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</si>
  <si>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</si>
  <si>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</si>
  <si>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</si>
  <si>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</si>
  <si>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</si>
  <si>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</si>
  <si>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</si>
  <si>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</si>
  <si>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</si>
  <si>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</si>
  <si>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</si>
  <si>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</si>
  <si>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</si>
  <si>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</si>
  <si>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</si>
  <si>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</si>
  <si>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</si>
  <si>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</si>
  <si>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</si>
  <si>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</si>
  <si>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</si>
  <si>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</si>
  <si>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</si>
  <si>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</si>
  <si>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</si>
  <si>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</si>
  <si>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</si>
  <si>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</si>
  <si>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</si>
  <si>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</si>
  <si>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</si>
  <si>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</si>
  <si>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</si>
  <si>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</si>
  <si>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</si>
  <si>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</si>
  <si>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</si>
  <si>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</si>
  <si>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</si>
  <si>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</si>
  <si>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</si>
  <si>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</si>
  <si>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</si>
  <si>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</si>
  <si>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</si>
  <si>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</si>
  <si>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</si>
  <si>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</si>
  <si>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</si>
  <si>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</si>
  <si>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</si>
  <si>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</si>
  <si>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</si>
  <si>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</si>
  <si>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</si>
  <si>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</si>
  <si>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</si>
  <si>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</si>
  <si>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</si>
  <si>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</si>
  <si>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</si>
  <si>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</si>
  <si>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</si>
  <si>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</si>
  <si>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</si>
  <si>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</si>
  <si>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</si>
  <si>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</si>
  <si>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</si>
  <si>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</si>
  <si>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</si>
  <si>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</si>
  <si>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</si>
  <si>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</si>
  <si>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</si>
  <si>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</si>
  <si>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</si>
  <si>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</si>
  <si>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</si>
  <si>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</si>
  <si>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</si>
  <si>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</si>
  <si>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</si>
  <si>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</si>
  <si>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</si>
  <si>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</si>
  <si>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</si>
  <si>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</si>
  <si>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</si>
  <si>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</si>
  <si>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</si>
  <si>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</si>
  <si>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</si>
  <si>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</si>
  <si>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</si>
  <si>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</si>
  <si>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</si>
  <si>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</si>
  <si>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</si>
  <si>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</si>
  <si>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</si>
  <si>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</si>
  <si>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</si>
  <si>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</si>
  <si>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</si>
  <si>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</si>
  <si>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</si>
  <si>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</si>
  <si>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</si>
  <si>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</si>
  <si>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</si>
  <si>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</si>
  <si>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</si>
  <si>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</si>
  <si>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</si>
  <si>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</si>
  <si>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</si>
  <si>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</si>
  <si>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</si>
  <si>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</si>
  <si>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</si>
  <si>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</si>
  <si>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</si>
  <si>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</si>
  <si>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</si>
  <si>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</si>
  <si>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</si>
  <si>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</si>
  <si>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</si>
  <si>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</si>
  <si>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</si>
  <si>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</si>
  <si>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</si>
  <si>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</si>
  <si>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</si>
  <si>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</si>
  <si>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</si>
  <si>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</si>
  <si>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</si>
  <si>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</si>
  <si>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</si>
  <si>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</si>
  <si>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</si>
  <si>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</si>
  <si>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</si>
  <si>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</si>
  <si>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</si>
  <si>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</si>
  <si>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</si>
  <si>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</si>
  <si>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</si>
  <si>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</si>
  <si>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</si>
  <si>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</si>
  <si>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</si>
  <si>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</si>
  <si>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</si>
  <si>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</si>
  <si>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</si>
  <si>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</si>
  <si>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</si>
  <si>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</si>
  <si>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</si>
  <si>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</si>
  <si>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</si>
  <si>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</si>
  <si>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</si>
  <si>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</si>
  <si>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</si>
  <si>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</si>
  <si>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</si>
  <si>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</si>
  <si>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</si>
  <si>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</si>
  <si>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</si>
  <si>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</si>
  <si>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</si>
  <si>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</si>
  <si>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</si>
  <si>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</si>
  <si>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</si>
  <si>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</si>
  <si>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</si>
  <si>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</si>
  <si>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</si>
  <si>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</si>
  <si>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</si>
  <si>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</si>
  <si>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</si>
  <si>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</si>
  <si>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</si>
  <si>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</si>
  <si>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</si>
  <si>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</si>
  <si>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</si>
  <si>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</si>
  <si>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</si>
  <si>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</si>
  <si>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</si>
  <si>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</si>
  <si>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</si>
  <si>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</si>
  <si>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</si>
  <si>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</si>
  <si>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</si>
  <si>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</si>
  <si>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</si>
  <si>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</si>
  <si>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</si>
  <si>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</si>
  <si>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</si>
  <si>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</si>
  <si>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</si>
  <si>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</si>
  <si>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</si>
  <si>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</si>
  <si>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</si>
  <si>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</si>
  <si>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</si>
  <si>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</si>
  <si>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</si>
  <si>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</si>
  <si>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</si>
  <si>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</si>
  <si>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</si>
  <si>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</si>
  <si>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</si>
  <si>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</si>
  <si>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</si>
  <si>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</si>
  <si>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</si>
  <si>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</si>
  <si>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</si>
  <si>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</si>
  <si>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</si>
  <si>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</si>
  <si>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</si>
  <si>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</si>
  <si>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</si>
  <si>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</si>
  <si>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</si>
  <si>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</si>
  <si>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</si>
  <si>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</si>
  <si>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</si>
  <si>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</si>
  <si>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</si>
  <si>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</si>
  <si>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</si>
  <si>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</si>
  <si>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</si>
  <si>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</si>
  <si>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</si>
  <si>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</si>
  <si>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</si>
  <si>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</si>
  <si>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</si>
  <si>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</si>
  <si>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</si>
  <si>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</si>
  <si>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</si>
  <si>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</si>
  <si>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</si>
  <si>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</si>
  <si>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</si>
  <si>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</si>
  <si>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</si>
  <si>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</si>
  <si>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</si>
  <si>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</si>
  <si>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</si>
  <si>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</si>
  <si>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</si>
  <si>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</si>
  <si>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</si>
  <si>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</si>
  <si>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</si>
  <si>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</si>
  <si>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</si>
  <si>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</si>
  <si>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</si>
  <si>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</si>
  <si>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</si>
  <si>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</si>
  <si>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</si>
  <si>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</si>
  <si>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</si>
  <si>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</si>
  <si>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</si>
  <si>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</si>
  <si>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</si>
  <si>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</si>
  <si>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</si>
  <si>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</si>
  <si>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</si>
  <si>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</si>
  <si>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</si>
  <si>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</si>
  <si>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</si>
  <si>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</si>
  <si>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</si>
  <si>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</si>
  <si>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</si>
  <si>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</si>
  <si>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</si>
  <si>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</si>
  <si>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</si>
  <si>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</si>
  <si>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</si>
  <si>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</si>
  <si>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</si>
  <si>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</si>
  <si>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</si>
  <si>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</si>
  <si>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</si>
  <si>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</si>
  <si>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</si>
  <si>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</si>
  <si>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</si>
  <si>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</si>
  <si>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</si>
  <si>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</si>
  <si>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</si>
  <si>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</si>
  <si>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</si>
  <si>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</si>
  <si>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</si>
  <si>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</si>
  <si>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</si>
  <si>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</si>
  <si>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</si>
  <si>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</si>
  <si>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</si>
  <si>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</si>
  <si>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</si>
  <si>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</si>
  <si>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</si>
  <si>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</si>
  <si>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</si>
  <si>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</si>
  <si>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</si>
  <si>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</si>
  <si>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</si>
  <si>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</si>
  <si>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</si>
  <si>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</si>
  <si>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</si>
  <si>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</si>
  <si>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</si>
  <si>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</si>
  <si>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</si>
  <si>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</si>
  <si>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</si>
  <si>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</si>
  <si>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</si>
  <si>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</si>
  <si>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</si>
  <si>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</si>
  <si>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</si>
  <si>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</si>
  <si>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</si>
  <si>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</si>
  <si>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</si>
  <si>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</si>
  <si>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</si>
  <si>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</si>
  <si>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</si>
  <si>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</si>
  <si>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</si>
  <si>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</si>
  <si>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</si>
  <si>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</si>
  <si>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</si>
  <si>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</si>
  <si>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</si>
  <si>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</si>
  <si>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</si>
  <si>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</si>
  <si>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</si>
  <si>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</si>
  <si>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</si>
  <si>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</si>
  <si>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</si>
  <si>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</si>
  <si>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</si>
  <si>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</si>
  <si>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</si>
  <si>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</si>
  <si>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</si>
  <si>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</si>
  <si>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</si>
  <si>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</si>
  <si>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</si>
  <si>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</si>
  <si>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</si>
  <si>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</si>
  <si>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</si>
  <si>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</si>
  <si>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</si>
  <si>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</si>
  <si>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</si>
  <si>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</si>
  <si>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</si>
  <si>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</si>
  <si>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</si>
  <si>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</si>
  <si>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</si>
  <si>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</si>
  <si>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</si>
  <si>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</si>
  <si>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</si>
  <si>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</si>
  <si>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</si>
  <si>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</si>
  <si>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</si>
  <si>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</si>
  <si>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</si>
  <si>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</si>
  <si>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</si>
  <si>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</si>
  <si>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</si>
  <si>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</si>
  <si>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</si>
  <si>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</si>
  <si>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</si>
  <si>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</si>
  <si>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</si>
  <si>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</si>
  <si>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</si>
  <si>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</si>
  <si>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</si>
  <si>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</si>
  <si>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</si>
  <si>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</si>
  <si>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</si>
  <si>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</si>
  <si>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</si>
  <si>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</si>
  <si>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</si>
  <si>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</si>
  <si>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</si>
  <si>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</si>
  <si>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</si>
  <si>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</si>
  <si>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</si>
  <si>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</si>
  <si>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</si>
  <si>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</si>
  <si>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</si>
  <si>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</si>
  <si>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</si>
  <si>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</si>
  <si>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</si>
  <si>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</si>
  <si>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</si>
  <si>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</si>
  <si>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</si>
  <si>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</si>
  <si>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</si>
  <si>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</si>
  <si>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</si>
  <si>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</si>
  <si>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</si>
  <si>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</si>
  <si>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</si>
  <si>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</si>
  <si>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</si>
  <si>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</si>
  <si>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</si>
  <si>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</si>
  <si>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</si>
  <si>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</si>
  <si>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</si>
  <si>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</si>
  <si>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</si>
  <si>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</si>
  <si>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</si>
  <si>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</si>
  <si>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</si>
  <si>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</si>
  <si>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</si>
  <si>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</si>
  <si>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</si>
  <si>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</si>
  <si>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</si>
  <si>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</si>
  <si>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</si>
  <si>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</si>
  <si>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</si>
  <si>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</si>
  <si>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</si>
  <si>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</si>
  <si>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</si>
  <si>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</si>
  <si>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</si>
  <si>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</si>
  <si>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</si>
  <si>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</si>
  <si>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</si>
  <si>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</si>
  <si>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</si>
  <si>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</si>
  <si>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</si>
  <si>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</si>
  <si>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</si>
  <si>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</si>
  <si>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</si>
  <si>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</si>
  <si>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</si>
  <si>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</si>
  <si>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</si>
  <si>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</si>
  <si>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</si>
  <si>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</si>
  <si>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</si>
  <si>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</si>
  <si>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</si>
  <si>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</si>
  <si>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</si>
  <si>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</si>
  <si>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</si>
  <si>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</si>
  <si>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</si>
  <si>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</si>
  <si>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</si>
  <si>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</si>
  <si>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</si>
  <si>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</si>
  <si>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</si>
  <si>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</si>
  <si>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</si>
  <si>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</si>
  <si>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</si>
  <si>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</si>
  <si>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</si>
  <si>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</si>
  <si>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</si>
  <si>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</si>
  <si>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</si>
  <si>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</si>
  <si>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</si>
  <si>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</si>
  <si>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</si>
  <si>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</si>
  <si>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</si>
  <si>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</si>
  <si>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</si>
  <si>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</si>
  <si>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</si>
  <si>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</si>
  <si>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</si>
  <si>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</si>
  <si>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</si>
  <si>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</si>
  <si>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</si>
  <si>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</si>
  <si>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</si>
  <si>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</si>
  <si>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</si>
  <si>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</si>
  <si>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</si>
  <si>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</si>
  <si>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</si>
  <si>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</si>
  <si>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</si>
  <si>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</si>
  <si>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</si>
  <si>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</si>
  <si>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</si>
  <si>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</si>
  <si>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</si>
  <si>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</si>
  <si>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</si>
  <si>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</si>
  <si>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</si>
  <si>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</si>
  <si>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</si>
  <si>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</si>
  <si>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</si>
  <si>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</si>
  <si>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</si>
  <si>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</si>
  <si>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</si>
  <si>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</si>
  <si>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</si>
  <si>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</si>
  <si>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</si>
  <si>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</si>
  <si>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</si>
  <si>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</si>
  <si>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</si>
  <si>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</si>
  <si>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</si>
  <si>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</si>
  <si>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</si>
  <si>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</si>
  <si>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</si>
  <si>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</si>
  <si>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</si>
  <si>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</si>
  <si>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</si>
  <si>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</si>
  <si>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</si>
  <si>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</si>
  <si>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</si>
  <si>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</si>
  <si>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</si>
  <si>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</si>
  <si>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</si>
  <si>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</si>
  <si>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</si>
  <si>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</si>
  <si>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</si>
  <si>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</si>
  <si>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</si>
  <si>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</si>
  <si>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</si>
  <si>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</si>
  <si>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</si>
  <si>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</si>
  <si>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</si>
  <si>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</si>
  <si>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</si>
  <si>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</si>
  <si>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</si>
  <si>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</si>
  <si>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</si>
  <si>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</si>
  <si>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</si>
  <si>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</si>
  <si>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</si>
  <si>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</si>
  <si>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</si>
  <si>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</si>
  <si>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</si>
  <si>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</si>
  <si>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</si>
  <si>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</si>
  <si>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</si>
  <si>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</si>
  <si>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</si>
  <si>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</si>
  <si>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</si>
  <si>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</si>
  <si>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</si>
  <si>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</si>
  <si>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</si>
  <si>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</si>
  <si>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</si>
  <si>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</si>
  <si>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</si>
  <si>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</si>
  <si>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</si>
  <si>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</si>
  <si>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</si>
  <si>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</si>
  <si>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</si>
  <si>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</si>
  <si>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</si>
  <si>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</si>
  <si>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</si>
  <si>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</si>
  <si>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</si>
  <si>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</si>
  <si>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</si>
  <si>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</si>
  <si>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</si>
  <si>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</si>
  <si>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</si>
  <si>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</si>
  <si>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</si>
  <si>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</si>
  <si>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</si>
  <si>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</si>
  <si>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</si>
  <si>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</si>
  <si>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</si>
  <si>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</si>
  <si>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</si>
  <si>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</si>
  <si>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</si>
  <si>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</si>
  <si>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</si>
  <si>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</si>
  <si>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</si>
  <si>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</si>
  <si>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</si>
  <si>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</si>
  <si>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</si>
  <si>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</si>
  <si>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</si>
  <si>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</si>
  <si>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</si>
  <si>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</si>
  <si>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</si>
  <si>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</si>
  <si>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</si>
  <si>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</si>
  <si>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</si>
  <si>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</si>
  <si>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</si>
  <si>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</si>
  <si>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</si>
  <si>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</si>
  <si>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</si>
  <si>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</si>
  <si>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</si>
  <si>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</si>
  <si>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</si>
  <si>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</si>
  <si>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</si>
  <si>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</si>
  <si>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</si>
  <si>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</si>
  <si>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</si>
  <si>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</si>
  <si>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</si>
  <si>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</si>
  <si>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</si>
  <si>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</si>
  <si>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</si>
  <si>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</si>
  <si>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</si>
  <si>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</si>
  <si>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</si>
  <si>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</si>
  <si>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</si>
  <si>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</si>
  <si>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</si>
  <si>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</si>
  <si>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</si>
  <si>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</si>
  <si>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</si>
  <si>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</si>
  <si>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</si>
  <si>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</si>
  <si>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</si>
  <si>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</si>
  <si>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</si>
  <si>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</si>
  <si>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</si>
  <si>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</si>
  <si>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</si>
  <si>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</si>
  <si>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</si>
  <si>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</si>
  <si>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</si>
  <si>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</si>
  <si>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</si>
  <si>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</si>
  <si>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</si>
  <si>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</si>
  <si>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</si>
  <si>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</si>
  <si>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</si>
  <si>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</si>
  <si>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</si>
  <si>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</si>
  <si>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</si>
  <si>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</si>
  <si>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</si>
  <si>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</si>
  <si>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</si>
  <si>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</si>
  <si>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</si>
  <si>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</si>
  <si>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</si>
  <si>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</si>
  <si>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</si>
  <si>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</si>
  <si>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</si>
  <si>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</si>
  <si>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</si>
  <si>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</si>
  <si>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</si>
  <si>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</si>
  <si>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</si>
  <si>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</si>
  <si>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</si>
  <si>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</si>
  <si>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</si>
  <si>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</si>
  <si>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</si>
  <si>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</si>
  <si>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</si>
  <si>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</si>
  <si>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</si>
  <si>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</si>
  <si>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</si>
  <si>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</si>
  <si>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</si>
  <si>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</si>
  <si>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</si>
  <si>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</si>
  <si>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</si>
  <si>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</si>
  <si>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</si>
  <si>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</si>
  <si>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</si>
  <si>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</si>
  <si>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</si>
  <si>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</si>
  <si>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</si>
  <si>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</si>
  <si>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</si>
  <si>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</si>
  <si>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</si>
  <si>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</si>
  <si>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</si>
  <si>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</si>
  <si>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</si>
  <si>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</si>
  <si>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</si>
  <si>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</si>
  <si>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</si>
  <si>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</si>
  <si>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</si>
  <si>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</si>
  <si>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</si>
  <si>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</si>
  <si>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</si>
  <si>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</si>
  <si>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</si>
  <si>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</si>
  <si>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</si>
  <si>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</si>
  <si>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</si>
  <si>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</si>
  <si>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</si>
  <si>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</si>
  <si>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</si>
  <si>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</si>
  <si>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</si>
  <si>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</si>
  <si>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</si>
  <si>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</si>
  <si>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</si>
  <si>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</si>
  <si>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</si>
  <si>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</si>
  <si>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</si>
  <si>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</si>
  <si>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</si>
  <si>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</si>
  <si>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</si>
  <si>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</si>
  <si>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</si>
  <si>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</si>
  <si>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</si>
  <si>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</si>
  <si>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</si>
  <si>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</si>
  <si>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</si>
  <si>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</si>
  <si>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</si>
  <si>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</si>
  <si>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</si>
  <si>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</si>
  <si>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</si>
  <si>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</si>
  <si>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</si>
  <si>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</si>
  <si>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</si>
  <si>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</si>
  <si>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</si>
  <si>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</si>
  <si>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</si>
  <si>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</si>
  <si>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</si>
  <si>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</si>
  <si>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</si>
  <si>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</si>
  <si>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</si>
  <si>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</si>
  <si>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</si>
  <si>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</si>
  <si>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</si>
  <si>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</si>
  <si>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</si>
  <si>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</si>
  <si>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</si>
  <si>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</si>
  <si>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</si>
  <si>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</si>
  <si>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</si>
  <si>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</si>
  <si>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</si>
  <si>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</si>
  <si>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</si>
  <si>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</si>
  <si>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</si>
  <si>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</si>
  <si>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</si>
  <si>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</si>
  <si>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</si>
  <si>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</si>
  <si>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</si>
  <si>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</si>
  <si>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</si>
  <si>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</si>
  <si>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</si>
  <si>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</si>
  <si>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</si>
  <si>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</si>
  <si>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</si>
  <si>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</si>
  <si>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</si>
  <si>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</si>
  <si>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</si>
  <si>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</si>
  <si>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</si>
  <si>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</si>
  <si>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</si>
  <si>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</si>
  <si>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</si>
  <si>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</si>
  <si>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</si>
  <si>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</si>
  <si>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</si>
  <si>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</si>
  <si>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</si>
  <si>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</si>
  <si>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</si>
  <si>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</si>
  <si>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</si>
  <si>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</si>
  <si>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</si>
  <si>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</si>
  <si>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</si>
  <si>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</si>
  <si>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</si>
  <si>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</si>
  <si>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</si>
  <si>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</si>
  <si>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</si>
  <si>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</si>
  <si>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</si>
  <si>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</si>
  <si>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</si>
  <si>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</si>
  <si>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</si>
  <si>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</si>
  <si>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</si>
  <si>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</si>
  <si>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</si>
  <si>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</si>
  <si>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</si>
  <si>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</si>
  <si>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</si>
  <si>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</si>
  <si>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</si>
  <si>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</si>
  <si>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</si>
  <si>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</si>
  <si>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</si>
  <si>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</si>
  <si>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</si>
  <si>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</si>
  <si>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</si>
  <si>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</si>
  <si>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</si>
  <si>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</si>
  <si>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</si>
  <si>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</si>
  <si>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</si>
  <si>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</si>
  <si>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</si>
  <si>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</si>
  <si>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</si>
  <si>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</si>
  <si>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</si>
  <si>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</si>
  <si>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</si>
  <si>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</si>
  <si>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</si>
  <si>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</si>
  <si>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</si>
  <si>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</si>
  <si>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</si>
  <si>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</si>
  <si>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</si>
  <si>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</si>
  <si>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</si>
  <si>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</si>
  <si>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</si>
  <si>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</si>
  <si>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</si>
  <si>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</si>
  <si>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</si>
  <si>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</si>
  <si>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</si>
  <si>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</si>
  <si>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</si>
  <si>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</si>
  <si>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</si>
  <si>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</si>
  <si>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</si>
  <si>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</si>
  <si>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</si>
  <si>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</si>
  <si>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</si>
  <si>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</si>
  <si>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</si>
  <si>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</si>
  <si>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</si>
  <si>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</si>
  <si>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</si>
  <si>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</si>
  <si>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</si>
  <si>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</si>
  <si>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</si>
  <si>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</si>
  <si>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</si>
  <si>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</si>
  <si>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</si>
  <si>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</si>
  <si>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</si>
  <si>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</si>
  <si>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</si>
  <si>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</si>
  <si>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</si>
  <si>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</si>
  <si>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</si>
  <si>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</si>
  <si>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</si>
  <si>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</si>
  <si>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</si>
  <si>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</si>
  <si>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</si>
  <si>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</si>
  <si>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</si>
  <si>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</si>
  <si>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</si>
  <si>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</si>
  <si>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</si>
  <si>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</si>
  <si>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</si>
  <si>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</si>
  <si>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</si>
  <si>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</si>
  <si>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</si>
  <si>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</si>
  <si>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</si>
  <si>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</si>
  <si>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</si>
  <si>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</si>
  <si>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</si>
  <si>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</si>
  <si>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</si>
  <si>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</si>
  <si>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</si>
  <si>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</si>
  <si>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</si>
  <si>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</si>
  <si>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</si>
  <si>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</si>
  <si>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</si>
  <si>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</si>
  <si>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</si>
  <si>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</si>
  <si>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</si>
  <si>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</si>
  <si>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</si>
  <si>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</si>
  <si>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</si>
  <si>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</si>
  <si>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</si>
  <si>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</si>
  <si>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</si>
  <si>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</si>
  <si>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</si>
  <si>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</si>
  <si>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</si>
  <si>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</si>
  <si>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</si>
  <si>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</si>
  <si>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</si>
  <si>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</si>
  <si>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</si>
  <si>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</si>
  <si>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</si>
  <si>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</si>
  <si>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</si>
  <si>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</si>
  <si>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</si>
  <si>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</si>
  <si>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</si>
  <si>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</si>
  <si>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</si>
  <si>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</si>
  <si>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</si>
  <si>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</si>
  <si>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</si>
  <si>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</si>
  <si>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</si>
  <si>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</si>
  <si>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</si>
  <si>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</si>
  <si>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</si>
  <si>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</si>
  <si>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</si>
  <si>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</si>
  <si>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</si>
  <si>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</si>
  <si>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</si>
  <si>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</si>
  <si>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</si>
  <si>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</si>
  <si>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</si>
  <si>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</si>
  <si>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</si>
  <si>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</si>
  <si>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</si>
  <si>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</si>
  <si>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</si>
  <si>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</si>
  <si>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</si>
  <si>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</si>
  <si>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</si>
  <si>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</si>
  <si>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</si>
  <si>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</si>
  <si>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</si>
  <si>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</si>
  <si>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</si>
  <si>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</si>
  <si>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</si>
  <si>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</si>
  <si>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</si>
  <si>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</si>
  <si>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</si>
  <si>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</si>
  <si>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</si>
  <si>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</si>
  <si>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</si>
  <si>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</si>
  <si>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</si>
  <si>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</si>
  <si>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</si>
  <si>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</si>
  <si>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</si>
  <si>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</si>
  <si>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</si>
  <si>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</si>
  <si>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</si>
  <si>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</si>
  <si>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</si>
  <si>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</si>
  <si>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</si>
  <si>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</si>
  <si>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</si>
  <si>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</si>
  <si>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</si>
  <si>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</si>
  <si>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</si>
  <si>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</si>
  <si>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</si>
  <si>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</si>
  <si>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</si>
  <si>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</si>
  <si>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</si>
  <si>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</si>
  <si>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</si>
  <si>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</si>
  <si>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</si>
  <si>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</si>
  <si>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</si>
  <si>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</si>
  <si>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</si>
  <si>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</si>
  <si>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</si>
  <si>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</si>
  <si>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</si>
  <si>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</si>
  <si>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</si>
  <si>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</si>
  <si>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</si>
  <si>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</si>
  <si>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</si>
  <si>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</si>
  <si>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</si>
  <si>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</si>
  <si>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</si>
  <si>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</si>
  <si>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</si>
  <si>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</si>
  <si>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</si>
  <si>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</si>
  <si>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</si>
  <si>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</si>
  <si>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</si>
  <si>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</si>
  <si>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</si>
  <si>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</si>
  <si>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</si>
  <si>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</si>
  <si>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</si>
  <si>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</si>
  <si>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</si>
  <si>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</si>
  <si>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</si>
  <si>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</si>
  <si>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</si>
  <si>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</si>
  <si>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</si>
  <si>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</si>
  <si>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</si>
  <si>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</si>
  <si>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</si>
  <si>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</si>
  <si>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</si>
  <si>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</si>
  <si>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</si>
  <si>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</si>
  <si>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</si>
  <si>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</si>
  <si>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</si>
  <si>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</si>
  <si>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</si>
  <si>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</si>
  <si>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</si>
  <si>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</si>
  <si>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</si>
  <si>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</si>
  <si>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</si>
  <si>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</si>
  <si>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</si>
  <si>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</si>
  <si>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</si>
  <si>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</si>
  <si>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</si>
  <si>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</si>
  <si>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</si>
  <si>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</si>
  <si>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</si>
  <si>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</si>
  <si>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</si>
  <si>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</si>
  <si>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</si>
  <si>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</si>
  <si>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</si>
  <si>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</si>
  <si>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</si>
  <si>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</si>
  <si>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</si>
  <si>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</si>
  <si>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</si>
  <si>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</si>
  <si>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</si>
  <si>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</si>
  <si>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</si>
  <si>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</si>
  <si>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</si>
  <si>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</si>
  <si>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</si>
  <si>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</si>
  <si>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</si>
  <si>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</si>
  <si>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</si>
  <si>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</si>
  <si>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</si>
  <si>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</si>
  <si>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</si>
  <si>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</si>
  <si>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</si>
  <si>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</si>
  <si>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</si>
  <si>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</si>
  <si>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</si>
  <si>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</si>
  <si>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</si>
  <si>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</si>
  <si>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</si>
  <si>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</si>
  <si>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</si>
  <si>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</si>
  <si>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</si>
  <si>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</si>
  <si>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</si>
  <si>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</si>
  <si>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</si>
  <si>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</si>
  <si>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</si>
  <si>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</si>
  <si>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</si>
  <si>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</si>
  <si>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</si>
  <si>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</si>
  <si>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</si>
  <si>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</si>
  <si>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</si>
  <si>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</si>
  <si>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</si>
  <si>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</si>
  <si>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</si>
  <si>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</si>
  <si>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</si>
  <si>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</si>
  <si>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</si>
  <si>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</si>
  <si>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</si>
  <si>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</si>
  <si>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</si>
  <si>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</si>
  <si>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</si>
  <si>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</si>
  <si>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</si>
  <si>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</si>
  <si>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</si>
  <si>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</si>
  <si>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</si>
  <si>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</si>
  <si>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</si>
  <si>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</si>
  <si>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</si>
  <si>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</si>
  <si>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</si>
  <si>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</si>
  <si>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</si>
  <si>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</si>
  <si>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</si>
  <si>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</si>
  <si>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</si>
  <si>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</si>
  <si>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</si>
  <si>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</si>
  <si>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</si>
  <si>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</si>
  <si>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</si>
  <si>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</si>
  <si>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</si>
  <si>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</si>
  <si>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</si>
  <si>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</si>
  <si>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</si>
  <si>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</si>
  <si>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</si>
  <si>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</si>
  <si>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</si>
  <si>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</si>
  <si>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</si>
  <si>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</si>
  <si>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</si>
  <si>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</si>
  <si>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</si>
  <si>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</si>
  <si>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</si>
  <si>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</si>
  <si>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</si>
  <si>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</si>
  <si>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</si>
  <si>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</si>
  <si>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</si>
  <si>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</si>
  <si>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</si>
  <si>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</si>
  <si>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</si>
  <si>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</si>
  <si>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</si>
  <si>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</si>
  <si>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</si>
  <si>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</si>
  <si>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</si>
  <si>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</si>
  <si>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</si>
  <si>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</si>
  <si>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</si>
  <si>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</si>
  <si>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</si>
  <si>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</si>
  <si>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</si>
  <si>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</si>
  <si>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</si>
  <si>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</si>
  <si>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</si>
  <si>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</si>
  <si>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</si>
  <si>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</si>
  <si>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</si>
  <si>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</si>
  <si>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</si>
  <si>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</si>
  <si>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</si>
  <si>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</si>
  <si>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</si>
  <si>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</si>
  <si>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</si>
  <si>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</si>
  <si>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</si>
  <si>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</si>
  <si>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</si>
  <si>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</si>
  <si>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</si>
  <si>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</si>
  <si>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</si>
  <si>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</si>
  <si>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</si>
  <si>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</si>
  <si>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</si>
  <si>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</si>
  <si>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</si>
  <si>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</si>
  <si>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</si>
  <si>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</si>
  <si>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</si>
  <si>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</si>
  <si>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</si>
  <si>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</si>
  <si>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</si>
  <si>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</si>
  <si>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</si>
  <si>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</si>
  <si>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</si>
  <si>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</si>
  <si>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</si>
  <si>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</si>
  <si>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</si>
  <si>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</si>
  <si>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</si>
  <si>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</si>
  <si>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</si>
  <si>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</si>
  <si>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</si>
  <si>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</si>
  <si>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</si>
  <si>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</si>
  <si>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</si>
  <si>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</si>
  <si>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</si>
  <si>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</si>
  <si>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</si>
  <si>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</si>
  <si>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</si>
  <si>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</si>
  <si>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</si>
  <si>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</si>
  <si>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</si>
  <si>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</si>
  <si>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</si>
  <si>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</si>
  <si>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</si>
  <si>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</si>
  <si>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</si>
  <si>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</si>
  <si>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</si>
  <si>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</si>
  <si>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</si>
  <si>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</si>
  <si>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</si>
  <si>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</si>
  <si>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</si>
  <si>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</si>
  <si>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</si>
  <si>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</si>
  <si>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</si>
  <si>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</si>
  <si>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</si>
  <si>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</si>
  <si>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</si>
  <si>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</si>
  <si>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</si>
  <si>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</si>
  <si>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</si>
  <si>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</si>
  <si>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</si>
  <si>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</si>
  <si>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</si>
  <si>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</si>
  <si>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</si>
  <si>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</si>
  <si>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</si>
  <si>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</si>
  <si>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</si>
  <si>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</si>
  <si>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</si>
  <si>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</si>
  <si>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</si>
  <si>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</si>
  <si>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</si>
  <si>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</si>
  <si>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</si>
  <si>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</si>
  <si>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</si>
  <si>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</si>
  <si>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</si>
  <si>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</si>
  <si>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</si>
  <si>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</si>
  <si>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</si>
  <si>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</si>
  <si>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</si>
  <si>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</si>
  <si>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</si>
  <si>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</si>
  <si>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</si>
  <si>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</si>
  <si>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</si>
  <si>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</si>
  <si>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</si>
  <si>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</si>
  <si>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</si>
  <si>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</si>
  <si>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</si>
  <si>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</si>
  <si>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</si>
  <si>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</si>
  <si>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</si>
  <si>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</si>
  <si>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</si>
  <si>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</si>
  <si>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</si>
  <si>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</si>
  <si>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</si>
  <si>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</si>
  <si>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</si>
  <si>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</si>
  <si>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</si>
  <si>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</si>
  <si>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</si>
  <si>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</si>
  <si>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</si>
  <si>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</si>
  <si>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</si>
  <si>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</si>
  <si>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</si>
  <si>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</si>
  <si>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</si>
  <si>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</si>
  <si>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</si>
  <si>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</si>
  <si>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</si>
  <si>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</si>
  <si>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</si>
  <si>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</si>
  <si>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</si>
  <si>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</si>
  <si>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</si>
  <si>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</si>
  <si>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</si>
  <si>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</si>
  <si>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</si>
  <si>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</si>
  <si>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</si>
  <si>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</si>
  <si>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</si>
  <si>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</si>
  <si>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</si>
  <si>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</si>
  <si>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</si>
  <si>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</si>
  <si>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</si>
  <si>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</si>
  <si>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</si>
  <si>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</si>
  <si>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</si>
  <si>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</si>
  <si>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</si>
  <si>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</si>
  <si>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</si>
  <si>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</si>
  <si>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</si>
  <si>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</si>
  <si>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</si>
  <si>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</si>
  <si>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</si>
  <si>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</si>
  <si>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</si>
  <si>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</si>
  <si>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</si>
  <si>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</si>
  <si>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</si>
  <si>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</si>
  <si>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</si>
  <si>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</si>
  <si>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</si>
  <si>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</si>
  <si>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</si>
  <si>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</si>
  <si>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</si>
  <si>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</si>
  <si>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</si>
  <si>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</si>
  <si>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</si>
  <si>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</si>
  <si>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</si>
  <si>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</si>
  <si>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</si>
  <si>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</si>
  <si>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</si>
  <si>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</si>
  <si>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</si>
  <si>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</si>
  <si>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</si>
  <si>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</si>
  <si>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</si>
  <si>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</si>
  <si>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</si>
  <si>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</si>
  <si>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</si>
  <si>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</si>
  <si>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</si>
  <si>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</si>
  <si>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</si>
  <si>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</si>
  <si>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</si>
  <si>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</si>
  <si>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</si>
  <si>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</si>
  <si>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</si>
  <si>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</si>
  <si>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</si>
  <si>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</si>
  <si>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</si>
  <si>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</si>
  <si>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</si>
  <si>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</si>
  <si>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</si>
  <si>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</si>
  <si>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</si>
  <si>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</si>
  <si>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</si>
  <si>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</si>
  <si>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</si>
  <si>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</si>
  <si>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</si>
  <si>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</si>
  <si>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</si>
  <si>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</si>
  <si>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</si>
  <si>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</si>
  <si>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</si>
  <si>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</si>
  <si>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</si>
  <si>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</si>
  <si>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</si>
  <si>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</si>
  <si>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</si>
  <si>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</si>
  <si>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</si>
  <si>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</si>
  <si>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</si>
  <si>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</si>
  <si>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</si>
  <si>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</si>
  <si>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</si>
  <si>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</si>
  <si>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</si>
  <si>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</si>
  <si>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</si>
  <si>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</si>
  <si>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</si>
  <si>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</si>
  <si>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</si>
  <si>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</si>
  <si>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</si>
  <si>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</si>
  <si>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</si>
  <si>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</si>
  <si>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</si>
  <si>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</si>
  <si>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</si>
  <si>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</si>
  <si>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</si>
  <si>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</si>
  <si>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</si>
  <si>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</si>
  <si>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</si>
  <si>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</si>
  <si>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</si>
  <si>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</si>
  <si>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</si>
  <si>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</si>
  <si>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</si>
  <si>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</si>
  <si>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</si>
  <si>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</si>
  <si>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</si>
  <si>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</si>
  <si>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</si>
  <si>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</si>
  <si>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</si>
  <si>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</si>
  <si>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</si>
  <si>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</si>
  <si>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</si>
  <si>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</si>
  <si>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</si>
  <si>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</si>
  <si>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</si>
  <si>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</si>
  <si>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</si>
  <si>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</si>
  <si>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</si>
  <si>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</si>
  <si>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</si>
  <si>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</si>
  <si>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</si>
  <si>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</si>
  <si>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</si>
  <si>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</si>
  <si>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</si>
  <si>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</si>
  <si>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</si>
  <si>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</si>
  <si>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</si>
  <si>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</si>
  <si>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</si>
  <si>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</si>
  <si>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</si>
  <si>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</si>
  <si>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</si>
  <si>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</si>
  <si>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</si>
  <si>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</si>
  <si>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</si>
  <si>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</si>
  <si>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</si>
  <si>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</si>
  <si>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</si>
  <si>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</si>
  <si>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</si>
  <si>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</si>
  <si>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</si>
  <si>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</si>
  <si>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</si>
  <si>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</si>
  <si>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</si>
  <si>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</si>
  <si>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</si>
  <si>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</si>
  <si>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</si>
  <si>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</si>
  <si>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</si>
  <si>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</si>
  <si>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</si>
  <si>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</si>
  <si>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</si>
  <si>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</si>
  <si>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</si>
  <si>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</si>
  <si>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</si>
  <si>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</si>
  <si>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</si>
  <si>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</si>
  <si>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</si>
  <si>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</si>
  <si>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</si>
  <si>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</si>
  <si>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</si>
  <si>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</si>
  <si>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</si>
  <si>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</si>
  <si>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</si>
  <si>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</si>
  <si>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</si>
  <si>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</si>
  <si>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</si>
  <si>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</si>
  <si>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</si>
  <si>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</si>
  <si>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</si>
  <si>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</si>
  <si>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</si>
  <si>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</si>
  <si>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</si>
  <si>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</si>
  <si>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</si>
  <si>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</si>
  <si>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</si>
  <si>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</si>
  <si>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</si>
  <si>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</si>
  <si>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</si>
  <si>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</si>
  <si>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</si>
  <si>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</si>
  <si>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</si>
  <si>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</si>
  <si>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</si>
  <si>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</si>
  <si>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</si>
  <si>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</si>
  <si>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</si>
  <si>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</si>
  <si>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</si>
  <si>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</si>
  <si>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</si>
  <si>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</si>
  <si>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</si>
  <si>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</si>
  <si>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</si>
  <si>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</si>
  <si>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</si>
  <si>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</si>
  <si>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</si>
  <si>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</si>
  <si>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</si>
  <si>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</si>
  <si>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</si>
  <si>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</si>
  <si>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</si>
  <si>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</si>
  <si>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</si>
  <si>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</si>
  <si>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</si>
  <si>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</si>
  <si>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</si>
  <si>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</si>
  <si>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</si>
  <si>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</si>
  <si>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</si>
  <si>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</si>
  <si>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</si>
  <si>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</si>
  <si>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</si>
  <si>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</si>
  <si>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</si>
  <si>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</si>
  <si>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</si>
  <si>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</si>
  <si>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</si>
  <si>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</si>
  <si>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</si>
  <si>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</si>
  <si>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</si>
  <si>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</si>
  <si>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</si>
  <si>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</si>
  <si>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</si>
  <si>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</si>
  <si>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</si>
  <si>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</si>
  <si>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</si>
  <si>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</si>
  <si>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</si>
  <si>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</si>
  <si>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</si>
  <si>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</si>
  <si>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</si>
  <si>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</si>
  <si>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</si>
  <si>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</si>
  <si>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</si>
  <si>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</si>
  <si>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</si>
  <si>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</si>
  <si>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</si>
  <si>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</si>
  <si>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</si>
  <si>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</si>
  <si>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</si>
  <si>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</si>
  <si>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</si>
  <si>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</si>
  <si>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</si>
  <si>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</si>
  <si>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</si>
  <si>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</si>
  <si>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</si>
  <si>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</si>
  <si>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</si>
  <si>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</si>
  <si>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</si>
  <si>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</si>
  <si>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</si>
  <si>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</si>
  <si>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</si>
  <si>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</si>
  <si>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</si>
  <si>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</si>
  <si>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</si>
  <si>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</si>
  <si>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</si>
  <si>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</si>
  <si>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</si>
  <si>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</si>
  <si>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</si>
  <si>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</si>
  <si>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</si>
  <si>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</si>
  <si>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</si>
  <si>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</si>
  <si>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</si>
  <si>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</si>
  <si>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</si>
  <si>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</si>
  <si>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</si>
  <si>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</si>
  <si>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</si>
  <si>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</si>
  <si>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</si>
  <si>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</si>
  <si>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</si>
  <si>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</si>
  <si>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</si>
  <si>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</si>
  <si>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</si>
  <si>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</si>
  <si>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</si>
  <si>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</si>
  <si>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</si>
  <si>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</si>
  <si>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</si>
  <si>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</si>
  <si>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</si>
  <si>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</si>
  <si>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</si>
  <si>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</si>
  <si>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</si>
  <si>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</si>
  <si>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</si>
  <si>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</si>
  <si>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</si>
  <si>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</si>
  <si>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</si>
  <si>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</si>
  <si>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</si>
  <si>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</si>
  <si>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</si>
  <si>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</si>
  <si>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</si>
  <si>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</si>
  <si>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</si>
  <si>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</si>
  <si>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</si>
  <si>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</si>
  <si>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</si>
  <si>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</si>
  <si>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</si>
  <si>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</si>
  <si>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</si>
  <si>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</si>
  <si>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</si>
  <si>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</si>
  <si>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</si>
  <si>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</si>
  <si>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</si>
  <si>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</si>
  <si>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</si>
  <si>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</si>
  <si>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</si>
  <si>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</si>
  <si>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</si>
  <si>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</si>
  <si>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</si>
  <si>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</si>
  <si>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</si>
  <si>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</si>
  <si>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</si>
  <si>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</si>
  <si>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</si>
  <si>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</si>
  <si>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</si>
  <si>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</si>
  <si>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</si>
  <si>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</si>
  <si>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</si>
  <si>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</si>
  <si>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</si>
  <si>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</si>
  <si>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</si>
  <si>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</si>
  <si>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</si>
  <si>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</si>
  <si>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</si>
  <si>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</si>
  <si>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</si>
  <si>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</si>
  <si>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</si>
  <si>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</si>
  <si>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</si>
  <si>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</si>
  <si>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</si>
  <si>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</si>
  <si>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</si>
  <si>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</si>
  <si>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</si>
  <si>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</si>
  <si>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</si>
  <si>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</si>
  <si>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</si>
  <si>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</si>
  <si>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</si>
  <si>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</si>
  <si>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</si>
  <si>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</si>
  <si>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</si>
  <si>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</si>
  <si>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</si>
  <si>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</si>
  <si>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</si>
  <si>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</si>
  <si>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</si>
  <si>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</si>
  <si>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</si>
  <si>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</si>
  <si>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</si>
  <si>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</si>
  <si>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</si>
  <si>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</si>
  <si>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</si>
  <si>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</si>
  <si>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</si>
  <si>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</si>
  <si>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</si>
  <si>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</si>
  <si>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</si>
  <si>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</si>
  <si>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</si>
  <si>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</si>
  <si>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</si>
  <si>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</si>
  <si>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</si>
  <si>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</si>
  <si>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</si>
  <si>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</si>
  <si>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</si>
  <si>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</si>
  <si>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</si>
  <si>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</si>
  <si>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</si>
  <si>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</si>
  <si>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</si>
  <si>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</si>
  <si>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</si>
  <si>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</si>
  <si>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</si>
  <si>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</si>
  <si>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</si>
  <si>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</si>
  <si>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</si>
  <si>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</si>
  <si>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</si>
  <si>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</si>
  <si>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</si>
  <si>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</si>
  <si>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</si>
  <si>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</si>
  <si>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</si>
  <si>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</si>
  <si>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</si>
  <si>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</si>
  <si>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</si>
  <si>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</si>
  <si>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</si>
  <si>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</si>
  <si>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</si>
  <si>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</si>
  <si>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</si>
  <si>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</si>
  <si>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</si>
  <si>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</si>
  <si>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</si>
  <si>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</si>
  <si>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</si>
  <si>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</si>
  <si>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</si>
  <si>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</si>
  <si>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</si>
  <si>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</si>
  <si>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</si>
  <si>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</si>
  <si>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</si>
  <si>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</si>
  <si>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</si>
  <si>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</si>
  <si>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</si>
  <si>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</si>
  <si>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</si>
  <si>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</si>
  <si>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</si>
  <si>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</si>
  <si>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</si>
  <si>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</si>
  <si>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</si>
  <si>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</si>
  <si>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</si>
  <si>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</si>
  <si>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</si>
  <si>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</si>
  <si>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</si>
  <si>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</si>
  <si>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</si>
  <si>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</si>
  <si>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</si>
  <si>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</si>
  <si>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</si>
  <si>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</si>
  <si>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</si>
  <si>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</si>
  <si>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</si>
  <si>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</si>
  <si>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</si>
  <si>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</si>
  <si>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</si>
  <si>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</si>
  <si>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</si>
  <si>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</si>
  <si>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</si>
  <si>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</si>
  <si>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</si>
  <si>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</si>
  <si>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</si>
  <si>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</si>
  <si>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</si>
  <si>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</si>
  <si>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</si>
  <si>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</si>
  <si>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</si>
  <si>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</si>
  <si>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</si>
  <si>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</si>
  <si>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</si>
  <si>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</si>
  <si>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</si>
  <si>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</si>
  <si>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</si>
  <si>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</si>
  <si>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</si>
  <si>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</si>
  <si>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</si>
  <si>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</si>
  <si>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</si>
  <si>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</si>
  <si>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</si>
  <si>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</si>
  <si>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</si>
  <si>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</si>
  <si>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</si>
  <si>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</si>
  <si>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</si>
  <si>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</si>
  <si>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</si>
  <si>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</si>
  <si>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</si>
  <si>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</si>
  <si>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</si>
  <si>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</si>
  <si>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</si>
  <si>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</si>
  <si>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</si>
  <si>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</si>
  <si>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</si>
  <si>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</si>
  <si>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</si>
  <si>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</si>
  <si>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</si>
  <si>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</si>
  <si>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</si>
  <si>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</si>
  <si>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</si>
  <si>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</si>
  <si>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</si>
  <si>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</si>
  <si>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</si>
  <si>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</si>
  <si>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</si>
  <si>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</si>
  <si>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</si>
  <si>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</si>
  <si>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</si>
  <si>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</si>
  <si>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</si>
  <si>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</si>
  <si>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</si>
  <si>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</si>
  <si>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</si>
  <si>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</si>
  <si>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</si>
  <si>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</si>
  <si>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</si>
  <si>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</si>
  <si>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</si>
  <si>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</si>
  <si>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</si>
  <si>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</si>
  <si>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</si>
  <si>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</si>
  <si>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</si>
  <si>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</si>
  <si>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</si>
  <si>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</si>
  <si>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</si>
  <si>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</si>
  <si>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</si>
  <si>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</si>
  <si>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</si>
  <si>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</si>
  <si>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</si>
  <si>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</si>
  <si>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</si>
  <si>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</si>
  <si>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</si>
  <si>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</si>
  <si>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</si>
  <si>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</si>
  <si>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</si>
  <si>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</si>
  <si>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</si>
  <si>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</si>
  <si>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</si>
  <si>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</si>
  <si>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</si>
  <si>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</si>
  <si>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</si>
  <si>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</si>
  <si>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</si>
  <si>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</si>
  <si>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</si>
  <si>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</si>
  <si>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</si>
  <si>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</si>
  <si>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</si>
  <si>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</si>
  <si>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</si>
  <si>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</si>
  <si>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</si>
  <si>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</si>
  <si>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</si>
  <si>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</si>
  <si>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</si>
  <si>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</si>
  <si>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</si>
  <si>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</si>
  <si>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</si>
  <si>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</si>
  <si>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</si>
  <si>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</si>
  <si>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</si>
  <si>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</si>
  <si>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</si>
  <si>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</si>
  <si>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</si>
  <si>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</si>
  <si>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</si>
  <si>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</si>
  <si>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</si>
  <si>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</si>
  <si>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</si>
  <si>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</si>
  <si>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</si>
  <si>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</si>
  <si>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</si>
  <si>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</si>
  <si>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</si>
  <si>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</si>
  <si>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</si>
  <si>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</si>
  <si>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</si>
  <si>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</si>
  <si>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</si>
  <si>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</si>
  <si>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</si>
  <si>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</si>
  <si>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</si>
  <si>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</si>
  <si>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</si>
  <si>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</si>
  <si>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</si>
  <si>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</si>
  <si>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</si>
  <si>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</si>
  <si>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</si>
  <si>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</si>
  <si>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</si>
  <si>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</si>
  <si>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</si>
  <si>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</si>
  <si>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</si>
  <si>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</si>
  <si>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</si>
  <si>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</si>
  <si>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</si>
  <si>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</si>
  <si>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</si>
  <si>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</si>
  <si>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</si>
  <si>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</si>
  <si>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</si>
  <si>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</si>
  <si>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</si>
  <si>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</si>
  <si>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</si>
  <si>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</si>
  <si>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</si>
  <si>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</si>
  <si>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</si>
  <si>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</si>
  <si>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</si>
  <si>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</si>
  <si>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</si>
  <si>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</si>
  <si>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</si>
  <si>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</si>
  <si>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</si>
  <si>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</si>
  <si>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</si>
  <si>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</si>
  <si>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</si>
  <si>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</si>
  <si>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</si>
  <si>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</si>
  <si>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</si>
  <si>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</si>
  <si>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</si>
  <si>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</si>
  <si>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</si>
  <si>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</si>
  <si>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</si>
  <si>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</si>
  <si>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</si>
  <si>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</si>
  <si>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</si>
  <si>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</si>
  <si>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</si>
  <si>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</si>
  <si>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</si>
  <si>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</si>
  <si>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</si>
  <si>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</si>
  <si>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</si>
  <si>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</si>
  <si>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</si>
  <si>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</si>
  <si>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</si>
  <si>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</si>
  <si>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</si>
  <si>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</si>
  <si>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</si>
  <si>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</si>
  <si>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</si>
  <si>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</si>
  <si>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</si>
  <si>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</si>
  <si>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</si>
  <si>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</si>
  <si>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</si>
  <si>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</si>
  <si>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</si>
  <si>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</si>
  <si>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</si>
  <si>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</si>
  <si>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</si>
  <si>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</si>
  <si>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</si>
  <si>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</si>
  <si>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</si>
  <si>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</si>
  <si>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</si>
  <si>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</si>
  <si>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</si>
  <si>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</si>
  <si>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</si>
  <si>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</si>
  <si>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</si>
  <si>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</si>
  <si>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</si>
  <si>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</si>
  <si>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</si>
  <si>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</si>
  <si>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</si>
  <si>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</si>
  <si>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</si>
  <si>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</si>
  <si>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</si>
  <si>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</si>
  <si>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</si>
  <si>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</si>
  <si>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</si>
  <si>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</si>
  <si>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</si>
  <si>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</si>
  <si>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</si>
  <si>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</si>
  <si>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</si>
  <si>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</si>
  <si>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</si>
  <si>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</si>
  <si>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</si>
  <si>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</si>
  <si>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</si>
  <si>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</si>
  <si>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</si>
  <si>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</si>
  <si>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</si>
  <si>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</si>
  <si>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</si>
  <si>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</si>
  <si>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</si>
  <si>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</si>
  <si>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</si>
  <si>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</si>
  <si>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</si>
  <si>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</si>
  <si>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</si>
  <si>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</si>
  <si>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</si>
  <si>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</si>
  <si>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</si>
  <si>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</si>
  <si>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</si>
  <si>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</si>
  <si>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</si>
  <si>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</si>
  <si>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</si>
  <si>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</si>
  <si>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</si>
  <si>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</si>
  <si>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</si>
  <si>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</si>
  <si>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</si>
  <si>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</si>
  <si>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</si>
  <si>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</si>
  <si>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</si>
  <si>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</si>
  <si>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</si>
  <si>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</si>
  <si>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</si>
  <si>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</si>
  <si>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</si>
  <si>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</si>
  <si>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</si>
  <si>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</si>
  <si>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</si>
  <si>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</si>
  <si>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</si>
  <si>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</si>
  <si>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</si>
  <si>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</si>
  <si>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</si>
  <si>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</si>
  <si>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</si>
  <si>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</si>
  <si>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</si>
  <si>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</si>
  <si>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</si>
  <si>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</si>
  <si>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</si>
  <si>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</si>
  <si>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</si>
  <si>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</si>
  <si>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</si>
  <si>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</si>
  <si>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</si>
  <si>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</si>
  <si>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</si>
  <si>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</si>
  <si>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</si>
  <si>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</si>
  <si>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</si>
  <si>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</si>
  <si>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</si>
  <si>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</si>
  <si>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</si>
  <si>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</si>
  <si>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</si>
  <si>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</si>
  <si>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</si>
  <si>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</si>
  <si>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</si>
  <si>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</si>
  <si>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</si>
  <si>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</si>
  <si>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</si>
  <si>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</si>
  <si>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</si>
  <si>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</si>
  <si>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</si>
  <si>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</si>
  <si>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</si>
  <si>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</si>
  <si>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</si>
  <si>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</si>
  <si>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</si>
  <si>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</si>
  <si>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</si>
  <si>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</si>
  <si>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</si>
  <si>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</si>
  <si>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</si>
  <si>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</si>
  <si>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</si>
  <si>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</si>
  <si>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</si>
  <si>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</si>
  <si>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</si>
  <si>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</si>
  <si>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</si>
  <si>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</si>
  <si>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</si>
  <si>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</si>
  <si>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</si>
  <si>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</si>
  <si>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</si>
  <si>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</si>
  <si>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</si>
  <si>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</si>
  <si>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</si>
  <si>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</si>
  <si>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</si>
  <si>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</si>
  <si>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</si>
  <si>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</si>
  <si>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</si>
  <si>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</si>
  <si>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</si>
  <si>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</si>
  <si>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</si>
  <si>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</si>
  <si>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</si>
  <si>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</si>
  <si>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</si>
  <si>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</si>
  <si>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</si>
  <si>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</si>
  <si>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</si>
  <si>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</si>
  <si>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</si>
  <si>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</si>
  <si>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</si>
  <si>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</si>
  <si>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</si>
  <si>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</si>
  <si>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</si>
  <si>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</si>
  <si>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</si>
  <si>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</si>
  <si>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</si>
  <si>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</si>
  <si>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</si>
  <si>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</si>
  <si>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</si>
  <si>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</si>
  <si>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</si>
  <si>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</si>
  <si>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</si>
  <si>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</si>
  <si>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</si>
  <si>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</si>
  <si>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</si>
  <si>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</si>
  <si>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</si>
  <si>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</si>
  <si>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</si>
  <si>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</si>
  <si>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</si>
  <si>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</si>
  <si>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</si>
  <si>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</si>
  <si>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</si>
  <si>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</si>
  <si>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</si>
  <si>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</si>
  <si>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</si>
  <si>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</si>
  <si>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</si>
  <si>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</si>
  <si>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</si>
  <si>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</si>
  <si>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</si>
  <si>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</si>
  <si>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</si>
  <si>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</si>
  <si>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</si>
  <si>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</si>
  <si>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</si>
  <si>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</si>
  <si>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</si>
  <si>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</si>
  <si>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</si>
  <si>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</si>
  <si>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</si>
  <si>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</si>
  <si>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</si>
  <si>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</si>
  <si>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</si>
  <si>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</si>
  <si>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</si>
  <si>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</si>
  <si>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</si>
  <si>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</si>
  <si>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</si>
  <si>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</si>
  <si>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</si>
  <si>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</si>
  <si>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</si>
  <si>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</si>
  <si>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</si>
  <si>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</si>
  <si>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</si>
  <si>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</si>
  <si>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</si>
  <si>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</si>
  <si>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</si>
  <si>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</si>
  <si>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</si>
  <si>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</si>
  <si>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</si>
  <si>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</si>
  <si>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</si>
  <si>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</si>
  <si>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</si>
  <si>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</si>
  <si>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</si>
  <si>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</si>
  <si>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</si>
  <si>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</si>
  <si>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</si>
  <si>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</si>
  <si>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</si>
  <si>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</si>
  <si>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</si>
  <si>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</si>
  <si>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</si>
  <si>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</si>
  <si>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</si>
  <si>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</si>
  <si>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</si>
  <si>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</si>
  <si>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</si>
  <si>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</si>
  <si>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</si>
  <si>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</si>
  <si>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</si>
  <si>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</si>
  <si>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</si>
  <si>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</si>
  <si>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</si>
  <si>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</si>
  <si>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</si>
  <si>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</si>
  <si>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</si>
  <si>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</si>
  <si>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</si>
  <si>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</si>
  <si>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</si>
  <si>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</si>
  <si>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</si>
  <si>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</si>
  <si>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</si>
  <si>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</si>
  <si>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</si>
  <si>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</si>
  <si>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</si>
  <si>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</si>
  <si>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</si>
  <si>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</si>
  <si>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</si>
  <si>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</si>
  <si>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</si>
  <si>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</si>
  <si>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</si>
  <si>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</si>
  <si>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</si>
  <si>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</si>
  <si>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</si>
  <si>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</si>
  <si>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</si>
  <si>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</si>
  <si>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</si>
  <si>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</si>
  <si>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</si>
  <si>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</si>
  <si>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</si>
  <si>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</si>
  <si>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</si>
  <si>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</si>
  <si>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</si>
  <si>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</si>
  <si>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</si>
  <si>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</si>
  <si>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</si>
  <si>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</si>
  <si>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</si>
  <si>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</si>
  <si>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</si>
  <si>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</si>
  <si>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</si>
  <si>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</si>
  <si>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</si>
  <si>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</si>
  <si>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</si>
  <si>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</si>
  <si>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</si>
  <si>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</si>
  <si>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</si>
  <si>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</si>
  <si>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</si>
  <si>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</si>
  <si>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</si>
  <si>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</si>
  <si>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</si>
  <si>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</si>
  <si>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</si>
  <si>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</si>
  <si>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</si>
  <si>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</si>
  <si>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</si>
  <si>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</si>
  <si>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</si>
  <si>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</si>
  <si>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</si>
  <si>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</si>
  <si>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</si>
  <si>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</si>
  <si>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</si>
  <si>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</si>
  <si>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</si>
  <si>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</si>
  <si>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</si>
  <si>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</si>
  <si>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</si>
  <si>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</si>
  <si>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</si>
  <si>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</si>
  <si>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</si>
  <si>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</si>
  <si>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</si>
  <si>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</si>
  <si>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</si>
  <si>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</si>
  <si>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</si>
  <si>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</si>
  <si>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</si>
  <si>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</si>
  <si>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</si>
  <si>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</si>
  <si>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</si>
  <si>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</si>
  <si>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</si>
  <si>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</si>
  <si>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</si>
  <si>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</si>
  <si>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</si>
  <si>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</si>
  <si>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</si>
  <si>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</si>
  <si>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</si>
  <si>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</si>
  <si>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</si>
  <si>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</si>
  <si>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</si>
  <si>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</si>
  <si>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</si>
  <si>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</si>
  <si>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</si>
  <si>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</si>
  <si>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</si>
  <si>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</si>
  <si>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</si>
  <si>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</si>
  <si>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</si>
  <si>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</si>
  <si>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</si>
  <si>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</si>
  <si>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</si>
  <si>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</si>
  <si>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</si>
  <si>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</si>
  <si>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</si>
  <si>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</si>
  <si>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</si>
  <si>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</si>
  <si>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</si>
  <si>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</si>
  <si>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</si>
  <si>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</si>
  <si>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</si>
  <si>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</si>
  <si>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</si>
  <si>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</si>
  <si>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</si>
  <si>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</si>
  <si>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</si>
  <si>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</si>
  <si>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</si>
  <si>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</si>
  <si>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</si>
  <si>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</si>
  <si>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</si>
  <si>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</si>
  <si>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</si>
  <si>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</si>
  <si>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</si>
  <si>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</si>
  <si>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</si>
  <si>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</si>
  <si>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</si>
  <si>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</si>
  <si>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</si>
  <si>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</si>
  <si>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</si>
  <si>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</si>
  <si>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</si>
  <si>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</si>
  <si>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</si>
  <si>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</si>
  <si>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</si>
  <si>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</si>
  <si>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</si>
  <si>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</si>
  <si>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</si>
  <si>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</si>
  <si>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</si>
  <si>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</si>
  <si>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</si>
  <si>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</si>
  <si>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</si>
  <si>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</si>
  <si>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</si>
  <si>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</si>
  <si>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</si>
  <si>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</si>
  <si>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</si>
  <si>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</si>
  <si>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</si>
  <si>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</si>
  <si>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</si>
  <si>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</si>
  <si>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</si>
  <si>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</si>
  <si>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</si>
  <si>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</si>
  <si>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</si>
  <si>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</si>
  <si>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</si>
  <si>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</si>
  <si>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</si>
  <si>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</si>
  <si>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</si>
  <si>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</si>
  <si>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</si>
  <si>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</si>
  <si>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</si>
  <si>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</si>
  <si>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</si>
  <si>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</si>
  <si>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</si>
  <si>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</si>
  <si>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</si>
  <si>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</si>
  <si>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</si>
  <si>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</si>
  <si>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</si>
  <si>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</si>
  <si>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</si>
  <si>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</si>
  <si>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</si>
  <si>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</si>
  <si>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</si>
  <si>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</si>
  <si>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</si>
  <si>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</si>
  <si>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</si>
  <si>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</si>
  <si>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</si>
  <si>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</si>
  <si>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</si>
  <si>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</si>
  <si>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</si>
  <si>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</si>
  <si>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</si>
  <si>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</si>
  <si>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</si>
  <si>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</si>
  <si>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</si>
  <si>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</si>
  <si>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</si>
  <si>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</si>
  <si>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</si>
  <si>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</si>
  <si>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</si>
  <si>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</si>
  <si>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</si>
  <si>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</si>
  <si>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</si>
  <si>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</si>
  <si>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</si>
  <si>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</si>
  <si>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</si>
  <si>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</si>
  <si>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</si>
  <si>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</si>
  <si>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</si>
  <si>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</si>
  <si>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</si>
  <si>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</si>
  <si>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</si>
  <si>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</si>
  <si>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</si>
  <si>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</si>
  <si>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</si>
  <si>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</si>
  <si>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</si>
  <si>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</si>
  <si>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</si>
  <si>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</si>
  <si>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</si>
  <si>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</si>
  <si>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</si>
  <si>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</si>
  <si>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</si>
  <si>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</si>
  <si>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</si>
  <si>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</si>
  <si>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</si>
  <si>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</si>
  <si>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</si>
  <si>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</si>
  <si>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</si>
  <si>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</si>
  <si>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</si>
  <si>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</si>
  <si>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</si>
  <si>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</si>
  <si>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</si>
  <si>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</si>
  <si>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</si>
  <si>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</si>
  <si>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</si>
  <si>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</si>
  <si>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</si>
  <si>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</si>
  <si>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</si>
  <si>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</si>
  <si>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</si>
  <si>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</si>
  <si>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</si>
  <si>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</si>
  <si>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</si>
  <si>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</si>
  <si>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</si>
  <si>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</si>
  <si>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</si>
  <si>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</si>
  <si>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</si>
  <si>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</si>
  <si>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</si>
  <si>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</si>
  <si>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</si>
  <si>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</si>
  <si>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</si>
  <si>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</si>
  <si>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</si>
  <si>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</si>
  <si>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</si>
  <si>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</si>
  <si>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</si>
  <si>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</si>
  <si>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</si>
  <si>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</si>
  <si>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</si>
  <si>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</si>
  <si>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</si>
  <si>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</si>
  <si>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</si>
  <si>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</si>
  <si>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</si>
  <si>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</si>
  <si>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</si>
  <si>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</si>
  <si>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</si>
  <si>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</si>
  <si>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</si>
  <si>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</si>
  <si>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</si>
  <si>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</si>
  <si>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</si>
  <si>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</si>
  <si>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</si>
  <si>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</si>
  <si>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</si>
  <si>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</si>
  <si>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</si>
  <si>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</si>
  <si>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</si>
  <si>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</si>
  <si>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</si>
  <si>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</si>
  <si>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</si>
  <si>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</si>
  <si>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</si>
  <si>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</si>
  <si>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</si>
  <si>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</si>
  <si>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</si>
  <si>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</si>
  <si>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</si>
  <si>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</si>
  <si>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</si>
  <si>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</si>
  <si>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</si>
  <si>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</si>
  <si>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</si>
  <si>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</si>
  <si>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</si>
  <si>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</si>
  <si>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</si>
  <si>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</si>
  <si>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</si>
  <si>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</si>
  <si>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</si>
  <si>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</si>
  <si>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</si>
  <si>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</si>
  <si>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</si>
  <si>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</si>
  <si>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</si>
  <si>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</si>
  <si>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</si>
  <si>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</si>
  <si>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</si>
  <si>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</si>
  <si>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</si>
  <si>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</si>
  <si>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</si>
  <si>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</si>
  <si>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</si>
  <si>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</si>
  <si>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</si>
  <si>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</si>
  <si>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</si>
  <si>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</si>
  <si>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</si>
  <si>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</si>
  <si>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</si>
  <si>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</si>
  <si>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</si>
  <si>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</si>
  <si>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</si>
  <si>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</si>
  <si>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</si>
  <si>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</si>
  <si>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</si>
  <si>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</si>
  <si>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</si>
  <si>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</si>
  <si>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</si>
  <si>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</si>
  <si>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</si>
  <si>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</si>
  <si>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</si>
  <si>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</si>
  <si>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</si>
  <si>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</si>
  <si>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</si>
  <si>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</si>
  <si>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</si>
  <si>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</si>
  <si>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</si>
  <si>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</si>
  <si>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</si>
  <si>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</si>
  <si>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</si>
  <si>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</si>
  <si>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</si>
  <si>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</si>
  <si>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</si>
  <si>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</si>
  <si>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</si>
  <si>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</si>
  <si>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</si>
  <si>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</si>
  <si>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</si>
  <si>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</si>
  <si>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</si>
  <si>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</si>
  <si>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</si>
  <si>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</si>
  <si>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</si>
  <si>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</si>
  <si>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</si>
  <si>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</si>
  <si>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</si>
  <si>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</si>
  <si>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</si>
  <si>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</si>
  <si>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</si>
  <si>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</si>
  <si>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</si>
  <si>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</si>
  <si>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</si>
  <si>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</si>
  <si>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</si>
  <si>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</si>
  <si>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</si>
  <si>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</si>
  <si>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</si>
  <si>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</si>
  <si>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</si>
  <si>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</si>
  <si>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</si>
  <si>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</si>
  <si>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</si>
  <si>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</si>
  <si>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</si>
  <si>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</si>
  <si>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</si>
  <si>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</si>
  <si>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</si>
  <si>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</si>
  <si>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</si>
  <si>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</si>
  <si>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</si>
  <si>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</si>
  <si>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</si>
  <si>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</si>
  <si>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</si>
  <si>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</si>
  <si>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</si>
  <si>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</si>
  <si>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</si>
  <si>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</si>
  <si>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</si>
  <si>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</si>
  <si>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</si>
  <si>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</si>
  <si>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</si>
  <si>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</si>
  <si>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</si>
  <si>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</si>
  <si>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</si>
  <si>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</si>
  <si>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</si>
  <si>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</si>
  <si>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</si>
  <si>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</si>
  <si>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</si>
  <si>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</si>
  <si>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</si>
  <si>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</si>
  <si>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</si>
  <si>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</si>
  <si>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</si>
  <si>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</si>
  <si>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</si>
  <si>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</si>
  <si>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</si>
  <si>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</si>
  <si>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</si>
  <si>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</si>
  <si>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</si>
  <si>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</si>
  <si>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</si>
  <si>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</si>
  <si>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</si>
  <si>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</si>
  <si>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</si>
  <si>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</si>
  <si>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</si>
  <si>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</si>
  <si>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</si>
  <si>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</si>
  <si>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</si>
  <si>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</si>
  <si>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</si>
  <si>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</si>
  <si>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</si>
  <si>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</si>
  <si>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</si>
  <si>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</si>
  <si>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</si>
  <si>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</si>
  <si>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</si>
  <si>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</si>
  <si>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</si>
  <si>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</si>
  <si>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</si>
  <si>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</si>
  <si>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</si>
  <si>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</si>
  <si>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</si>
  <si>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</si>
  <si>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</si>
  <si>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</si>
  <si>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</si>
  <si>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</si>
  <si>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</si>
  <si>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</si>
  <si>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</si>
  <si>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</si>
  <si>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</si>
  <si>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</si>
  <si>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</si>
  <si>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</si>
  <si>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</si>
  <si>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</si>
  <si>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</si>
  <si>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</si>
  <si>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</si>
  <si>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</si>
  <si>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</si>
  <si>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</si>
  <si>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</si>
  <si>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</si>
  <si>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</si>
  <si>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</si>
  <si>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</si>
  <si>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</si>
  <si>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</si>
  <si>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</si>
  <si>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</si>
  <si>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</si>
  <si>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</si>
  <si>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</si>
  <si>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</si>
  <si>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</si>
  <si>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</si>
  <si>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</si>
  <si>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</si>
  <si>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</si>
  <si>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</si>
  <si>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</si>
  <si>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</si>
  <si>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</si>
  <si>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</si>
  <si>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</si>
  <si>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</si>
  <si>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</si>
  <si>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</si>
  <si>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</si>
  <si>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</si>
  <si>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</si>
  <si>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</si>
  <si>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</si>
  <si>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</si>
  <si>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</si>
  <si>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</si>
  <si>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</si>
  <si>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</si>
  <si>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</si>
  <si>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</si>
  <si>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</si>
  <si>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</si>
  <si>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</si>
  <si>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</si>
  <si>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</si>
  <si>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</si>
  <si>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</si>
  <si>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</si>
  <si>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</si>
  <si>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</si>
  <si>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</si>
  <si>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</si>
  <si>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</si>
  <si>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</si>
  <si>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</si>
  <si>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</si>
  <si>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</si>
  <si>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</si>
  <si>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</si>
  <si>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</si>
  <si>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</si>
  <si>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</si>
  <si>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</si>
  <si>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</si>
  <si>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</si>
  <si>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</si>
  <si>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</si>
  <si>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</si>
  <si>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</si>
  <si>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</si>
  <si>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</si>
  <si>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</si>
  <si>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</si>
  <si>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</si>
  <si>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</si>
  <si>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</si>
  <si>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</si>
  <si>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</si>
  <si>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</si>
  <si>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</si>
  <si>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</si>
  <si>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</si>
  <si>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</si>
  <si>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</si>
  <si>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</si>
  <si>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</si>
  <si>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</si>
  <si>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</si>
  <si>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</si>
  <si>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</si>
  <si>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</si>
  <si>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</si>
  <si>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</si>
  <si>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</si>
  <si>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</si>
  <si>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</si>
  <si>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</si>
  <si>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</si>
  <si>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</si>
  <si>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</si>
  <si>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</si>
  <si>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</si>
  <si>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</si>
  <si>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</si>
  <si>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</si>
  <si>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</si>
  <si>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</si>
  <si>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</si>
  <si>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</si>
  <si>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</si>
  <si>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</si>
  <si>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</si>
  <si>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</si>
  <si>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</si>
  <si>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</si>
  <si>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</si>
  <si>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</si>
  <si>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</si>
  <si>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</si>
  <si>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</si>
  <si>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</si>
  <si>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</si>
  <si>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</si>
  <si>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</si>
  <si>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</si>
  <si>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</si>
  <si>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</si>
  <si>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</si>
  <si>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</si>
  <si>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</si>
  <si>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</si>
  <si>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</si>
  <si>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</si>
  <si>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</si>
  <si>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</si>
  <si>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</si>
  <si>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</si>
  <si>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</si>
  <si>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</si>
  <si>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</si>
  <si>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</si>
  <si>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</si>
  <si>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</si>
  <si>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</si>
  <si>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</si>
  <si>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</si>
  <si>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</si>
  <si>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</si>
  <si>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</si>
  <si>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</si>
  <si>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</si>
  <si>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</si>
  <si>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</si>
  <si>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</si>
  <si>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</si>
  <si>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</si>
  <si>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</si>
  <si>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</si>
  <si>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</si>
  <si>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</si>
  <si>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</si>
  <si>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</si>
  <si>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</si>
  <si>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</si>
  <si>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</si>
  <si>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</si>
  <si>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</si>
  <si>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</si>
  <si>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</si>
  <si>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</si>
  <si>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</si>
  <si>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</si>
  <si>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</si>
  <si>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</si>
  <si>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</si>
  <si>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</si>
  <si>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</si>
  <si>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</si>
  <si>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</si>
  <si>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</si>
  <si>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</si>
  <si>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</si>
  <si>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</si>
  <si>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</si>
  <si>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</si>
  <si>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</si>
  <si>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</si>
  <si>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</si>
  <si>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</si>
  <si>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</si>
  <si>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</si>
  <si>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</si>
  <si>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</si>
  <si>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</si>
  <si>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</si>
  <si>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</si>
  <si>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</si>
  <si>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</si>
  <si>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</si>
  <si>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</si>
  <si>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</si>
  <si>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</si>
  <si>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</si>
  <si>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</si>
  <si>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</si>
  <si>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</si>
  <si>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</si>
  <si>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</si>
  <si>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</si>
  <si>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</si>
  <si>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</si>
  <si>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</si>
  <si>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</si>
  <si>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</si>
  <si>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</si>
  <si>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</si>
  <si>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</si>
  <si>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</si>
  <si>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</si>
  <si>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</si>
  <si>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</si>
  <si>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</si>
  <si>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</si>
  <si>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</si>
  <si>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</si>
  <si>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</si>
  <si>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</si>
  <si>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</si>
  <si>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</si>
  <si>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</si>
  <si>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</si>
  <si>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</si>
  <si>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</si>
  <si>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</si>
  <si>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</si>
  <si>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</si>
  <si>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</si>
  <si>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</si>
  <si>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</si>
  <si>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</si>
  <si>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</si>
  <si>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</si>
  <si>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</si>
  <si>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</si>
  <si>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</si>
  <si>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</si>
  <si>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</si>
  <si>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</si>
  <si>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</si>
  <si>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</si>
  <si>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</si>
  <si>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</si>
  <si>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</si>
  <si>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</si>
  <si>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</si>
  <si>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</si>
  <si>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</si>
  <si>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</si>
  <si>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</si>
  <si>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</si>
  <si>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</si>
  <si>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</si>
  <si>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</si>
  <si>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</si>
  <si>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</si>
  <si>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</si>
  <si>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</si>
  <si>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</si>
  <si>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</si>
  <si>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</si>
  <si>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</si>
  <si>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</si>
  <si>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</si>
  <si>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</si>
  <si>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</si>
  <si>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</si>
  <si>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</si>
  <si>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</si>
  <si>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</si>
  <si>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</si>
  <si>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</si>
  <si>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</si>
  <si>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</si>
  <si>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</si>
  <si>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</si>
  <si>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</si>
  <si>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</si>
  <si>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</si>
  <si>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</si>
  <si>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</si>
  <si>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</si>
  <si>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</si>
  <si>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</si>
  <si>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</si>
  <si>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</si>
  <si>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</si>
  <si>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</si>
  <si>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</si>
  <si>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</si>
  <si>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</si>
  <si>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</si>
  <si>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</si>
  <si>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</si>
  <si>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</si>
  <si>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</si>
  <si>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</si>
  <si>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</si>
  <si>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</si>
  <si>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</si>
  <si>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</si>
  <si>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</si>
  <si>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</si>
  <si>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</si>
  <si>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</si>
  <si>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</si>
  <si>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</si>
  <si>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</si>
  <si>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</si>
  <si>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</si>
  <si>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</si>
  <si>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</si>
  <si>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</si>
  <si>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</si>
  <si>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</si>
  <si>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</si>
  <si>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</si>
  <si>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</si>
  <si>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</si>
  <si>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</si>
  <si>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</si>
  <si>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</si>
  <si>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</si>
  <si>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</si>
  <si>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</si>
  <si>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</si>
  <si>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</si>
  <si>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</si>
  <si>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</si>
  <si>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</si>
  <si>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</si>
  <si>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</si>
  <si>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</si>
  <si>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</si>
  <si>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</si>
  <si>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</si>
  <si>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</si>
  <si>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</si>
  <si>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</si>
  <si>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</si>
  <si>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</si>
  <si>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</si>
  <si>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</si>
  <si>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</si>
  <si>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</si>
  <si>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</si>
  <si>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</si>
  <si>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</si>
  <si>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</si>
  <si>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</si>
  <si>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</si>
  <si>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</si>
  <si>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</si>
  <si>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</si>
  <si>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</si>
  <si>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</si>
  <si>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</si>
  <si>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</si>
  <si>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</si>
  <si>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</si>
  <si>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</si>
  <si>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</si>
  <si>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</si>
  <si>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</si>
  <si>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</si>
  <si>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</si>
  <si>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</si>
  <si>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</si>
  <si>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</si>
  <si>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</si>
  <si>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</si>
  <si>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</si>
  <si>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</si>
  <si>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</si>
  <si>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</si>
  <si>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</si>
  <si>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</si>
  <si>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</si>
  <si>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</si>
  <si>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</si>
  <si>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</si>
  <si>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</si>
  <si>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</si>
  <si>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</si>
  <si>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</si>
  <si>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</si>
  <si>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</si>
  <si>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</si>
  <si>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</si>
  <si>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</si>
  <si>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</si>
  <si>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</si>
  <si>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</si>
  <si>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</si>
  <si>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</si>
  <si>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</si>
  <si>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</si>
  <si>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</si>
  <si>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</si>
  <si>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</si>
  <si>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</si>
  <si>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</si>
  <si>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</si>
  <si>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</si>
  <si>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</si>
  <si>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</si>
  <si>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</si>
  <si>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</si>
  <si>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</si>
  <si>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</si>
  <si>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</si>
  <si>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</si>
  <si>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</si>
  <si>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</si>
  <si>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</si>
  <si>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</si>
  <si>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</si>
  <si>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</si>
  <si>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</si>
  <si>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</si>
  <si>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</si>
  <si>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</si>
  <si>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</si>
  <si>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</si>
  <si>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</si>
  <si>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</si>
  <si>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</si>
  <si>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</si>
  <si>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</si>
  <si>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</si>
  <si>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</si>
  <si>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</si>
  <si>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</si>
  <si>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</si>
  <si>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</si>
  <si>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</si>
  <si>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</si>
  <si>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</si>
  <si>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</si>
  <si>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</si>
  <si>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</si>
  <si>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</si>
  <si>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</si>
  <si>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</si>
  <si>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</si>
  <si>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</si>
  <si>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</si>
  <si>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</si>
  <si>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</si>
  <si>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</si>
  <si>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</si>
  <si>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</si>
  <si>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</si>
  <si>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</si>
  <si>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</si>
  <si>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</si>
  <si>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</si>
  <si>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</si>
  <si>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</si>
  <si>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</si>
  <si>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</si>
  <si>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</si>
  <si>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</si>
  <si>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</si>
  <si>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</si>
  <si>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</si>
  <si>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</si>
  <si>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</si>
  <si>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</si>
  <si>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</si>
  <si>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</si>
  <si>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</si>
  <si>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</si>
  <si>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</si>
  <si>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</si>
  <si>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</si>
  <si>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</si>
  <si>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</si>
  <si>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</si>
  <si>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</si>
  <si>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</si>
  <si>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</si>
  <si>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</si>
  <si>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</si>
  <si>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</si>
  <si>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</si>
  <si>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</si>
  <si>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</si>
  <si>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</si>
  <si>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</si>
  <si>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</si>
  <si>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</si>
  <si>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</si>
  <si>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</si>
  <si>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</si>
  <si>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</si>
  <si>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</si>
  <si>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</si>
  <si>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</si>
  <si>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</si>
  <si>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</si>
  <si>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</si>
  <si>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</si>
  <si>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</si>
  <si>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</si>
  <si>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</si>
  <si>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</si>
  <si>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</si>
  <si>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</si>
  <si>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</si>
  <si>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</si>
  <si>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</si>
  <si>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</si>
  <si>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</si>
  <si>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</si>
  <si>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</si>
  <si>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</si>
  <si>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</si>
  <si>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</si>
  <si>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</si>
  <si>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</si>
  <si>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</si>
  <si>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</si>
  <si>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</si>
  <si>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</si>
  <si>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</si>
  <si>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</si>
  <si>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</si>
  <si>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</si>
  <si>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</si>
  <si>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</si>
  <si>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</si>
  <si>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</si>
  <si>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</si>
  <si>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</si>
  <si>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</si>
  <si>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</si>
  <si>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</si>
  <si>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</si>
  <si>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</si>
  <si>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</si>
  <si>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</si>
  <si>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</si>
  <si>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</si>
  <si>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</si>
  <si>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</si>
  <si>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</si>
  <si>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</si>
  <si>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</si>
  <si>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</si>
  <si>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</si>
  <si>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</si>
  <si>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</si>
  <si>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</si>
  <si>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</si>
  <si>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</si>
  <si>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</si>
  <si>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</si>
  <si>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</si>
  <si>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</si>
  <si>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</si>
  <si>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</si>
  <si>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</si>
  <si>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</si>
  <si>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</si>
  <si>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</si>
  <si>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</si>
  <si>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</si>
  <si>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</si>
  <si>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</si>
  <si>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</si>
  <si>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</si>
  <si>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</si>
  <si>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</si>
  <si>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</si>
  <si>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</si>
  <si>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</si>
  <si>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</si>
  <si>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</si>
  <si>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</si>
  <si>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</si>
  <si>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</si>
  <si>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</si>
  <si>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</si>
  <si>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</si>
  <si>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</si>
  <si>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</si>
  <si>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</si>
  <si>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</si>
  <si>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</si>
  <si>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</si>
  <si>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</si>
  <si>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</si>
  <si>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</si>
  <si>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</si>
  <si>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</si>
  <si>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</si>
  <si>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</si>
  <si>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</si>
  <si>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</si>
  <si>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</si>
  <si>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</si>
  <si>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</si>
  <si>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</si>
  <si>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</si>
  <si>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</si>
  <si>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</si>
  <si>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</si>
  <si>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</si>
  <si>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</si>
  <si>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</si>
  <si>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</si>
  <si>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</si>
  <si>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</si>
  <si>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</si>
  <si>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</si>
  <si>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</si>
  <si>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</si>
  <si>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</si>
  <si>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</si>
  <si>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</si>
  <si>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</si>
  <si>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</si>
  <si>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</si>
  <si>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</si>
  <si>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</si>
  <si>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</si>
  <si>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</si>
  <si>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</si>
  <si>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</si>
  <si>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</si>
  <si>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</si>
  <si>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</si>
  <si>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</si>
  <si>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</si>
  <si>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</si>
  <si>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</si>
  <si>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</si>
  <si>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</si>
  <si>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</si>
  <si>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</si>
  <si>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</si>
  <si>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</si>
  <si>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</si>
  <si>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</si>
  <si>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</si>
  <si>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</si>
  <si>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</si>
  <si>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</si>
  <si>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</si>
  <si>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</si>
  <si>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</si>
  <si>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</si>
  <si>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</si>
  <si>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</si>
  <si>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</si>
  <si>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</si>
  <si>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</si>
  <si>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</si>
  <si>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</si>
  <si>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</si>
  <si>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</si>
  <si>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</si>
  <si>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</si>
  <si>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</si>
  <si>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</si>
  <si>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</si>
  <si>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</si>
  <si>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</si>
  <si>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</si>
  <si>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</si>
  <si>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</si>
  <si>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</si>
  <si>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</si>
  <si>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</si>
  <si>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</si>
  <si>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</si>
  <si>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</si>
  <si>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</si>
  <si>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</si>
  <si>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</si>
  <si>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</si>
  <si>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</si>
  <si>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</si>
  <si>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</si>
  <si>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</si>
  <si>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</si>
  <si>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</si>
  <si>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</si>
  <si>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</si>
  <si>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</si>
  <si>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</si>
  <si>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</si>
  <si>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</si>
  <si>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</si>
  <si>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</si>
  <si>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</si>
  <si>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</si>
  <si>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</si>
  <si>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</si>
  <si>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</si>
  <si>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</si>
  <si>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</si>
  <si>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</si>
  <si>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</si>
  <si>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</si>
  <si>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</si>
  <si>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</si>
  <si>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</si>
  <si>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</si>
  <si>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</si>
  <si>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</si>
  <si>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</si>
  <si>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</si>
  <si>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</si>
  <si>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</si>
  <si>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</si>
  <si>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</si>
  <si>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</si>
  <si>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</si>
  <si>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</si>
  <si>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</si>
  <si>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</si>
  <si>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</si>
  <si>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</si>
  <si>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</si>
  <si>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</si>
  <si>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</si>
  <si>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</si>
  <si>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</si>
  <si>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</si>
  <si>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</si>
  <si>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</si>
  <si>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</si>
  <si>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</si>
  <si>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</si>
  <si>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</si>
  <si>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</si>
  <si>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</si>
  <si>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</si>
  <si>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</si>
  <si>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</si>
  <si>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</si>
  <si>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</si>
  <si>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</si>
  <si>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</si>
  <si>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</si>
  <si>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</si>
  <si>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</si>
  <si>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</si>
  <si>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</si>
  <si>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</si>
  <si>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</si>
  <si>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</si>
  <si>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</si>
  <si>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</si>
  <si>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</si>
  <si>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</si>
  <si>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</si>
  <si>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</si>
  <si>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</si>
  <si>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</si>
  <si>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</si>
  <si>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</si>
  <si>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</si>
  <si>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</si>
  <si>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</si>
  <si>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</si>
  <si>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</si>
  <si>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</si>
  <si>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</si>
  <si>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</si>
  <si>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</si>
  <si>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</si>
  <si>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</si>
  <si>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</si>
  <si>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</si>
  <si>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</si>
  <si>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</si>
  <si>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</si>
  <si>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</si>
  <si>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</si>
  <si>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</si>
  <si>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</si>
  <si>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</si>
  <si>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</si>
  <si>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</si>
  <si>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</si>
  <si>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</si>
  <si>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</si>
  <si>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</si>
  <si>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</si>
  <si>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</si>
  <si>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</si>
  <si>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</si>
  <si>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</si>
  <si>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</si>
  <si>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</si>
  <si>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</si>
  <si>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</si>
  <si>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</si>
  <si>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</si>
  <si>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</si>
  <si>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</si>
  <si>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</si>
  <si>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</si>
  <si>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</si>
  <si>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</si>
  <si>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</si>
  <si>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</si>
  <si>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</si>
  <si>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</si>
  <si>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</si>
  <si>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</si>
  <si>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</si>
  <si>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</si>
  <si>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</si>
  <si>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</si>
  <si>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</si>
  <si>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</si>
  <si>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</si>
  <si>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</si>
  <si>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</si>
  <si>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</si>
  <si>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</si>
  <si>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</si>
  <si>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</si>
  <si>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</si>
  <si>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</si>
  <si>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</si>
  <si>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</si>
  <si>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</si>
  <si>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</si>
  <si>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</si>
  <si>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</si>
  <si>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</si>
  <si>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</si>
  <si>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</si>
  <si>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</si>
  <si>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</si>
  <si>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</si>
  <si>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</si>
  <si>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</si>
  <si>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</si>
  <si>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</si>
  <si>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</si>
  <si>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</si>
  <si>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</si>
  <si>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</si>
  <si>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</si>
  <si>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</si>
  <si>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</si>
  <si>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</si>
  <si>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</si>
  <si>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</si>
  <si>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</si>
  <si>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</si>
  <si>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</si>
  <si>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</si>
  <si>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</si>
  <si>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</si>
  <si>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</si>
  <si>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</si>
  <si>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</si>
  <si>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</si>
  <si>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</si>
  <si>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</si>
  <si>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</si>
  <si>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</si>
  <si>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</si>
  <si>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</si>
  <si>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</si>
  <si>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</si>
  <si>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</si>
  <si>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</si>
  <si>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</si>
  <si>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</si>
  <si>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</si>
  <si>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</si>
  <si>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</si>
  <si>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</si>
  <si>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</si>
  <si>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</si>
  <si>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</si>
  <si>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</si>
  <si>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</si>
  <si>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</si>
  <si>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</si>
  <si>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</si>
  <si>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</si>
  <si>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</si>
  <si>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</si>
  <si>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</si>
  <si>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</si>
  <si>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</si>
  <si>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</si>
  <si>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</si>
  <si>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</si>
  <si>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</si>
  <si>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</si>
  <si>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</si>
  <si>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</si>
  <si>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</si>
  <si>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</si>
  <si>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</si>
  <si>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</si>
  <si>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</si>
  <si>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</si>
  <si>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</si>
  <si>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</si>
  <si>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</si>
  <si>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</si>
  <si>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</si>
  <si>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</si>
  <si>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</si>
  <si>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</si>
  <si>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</si>
  <si>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</si>
  <si>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</si>
  <si>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</si>
  <si>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</si>
  <si>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</si>
  <si>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</si>
  <si>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</si>
  <si>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</si>
  <si>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</si>
  <si>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</si>
  <si>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</si>
  <si>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</si>
  <si>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</si>
  <si>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</si>
  <si>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</si>
  <si>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</si>
  <si>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</si>
  <si>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</si>
  <si>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</si>
  <si>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</si>
  <si>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</si>
  <si>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</si>
  <si>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</si>
  <si>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</si>
  <si>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</si>
  <si>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</si>
  <si>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</si>
  <si>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</si>
  <si>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</si>
  <si>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</si>
  <si>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</si>
  <si>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</si>
  <si>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</si>
  <si>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</si>
  <si>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</si>
  <si>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</si>
  <si>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</si>
  <si>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</si>
  <si>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</si>
  <si>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</si>
  <si>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</si>
  <si>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</si>
  <si>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</si>
  <si>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</si>
  <si>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</si>
  <si>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</si>
  <si>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</si>
  <si>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</si>
  <si>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</si>
  <si>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</si>
  <si>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</si>
  <si>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</si>
  <si>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</si>
  <si>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</si>
  <si>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</si>
  <si>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</si>
  <si>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</si>
  <si>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</si>
  <si>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</si>
  <si>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</si>
  <si>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</si>
  <si>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</si>
  <si>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</si>
  <si>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</si>
  <si>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</si>
  <si>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</si>
  <si>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</si>
  <si>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</si>
  <si>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</si>
  <si>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</si>
  <si>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</si>
  <si>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</si>
  <si>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</si>
  <si>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</si>
  <si>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</si>
  <si>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</si>
  <si>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</si>
  <si>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</si>
  <si>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</si>
  <si>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</si>
  <si>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</si>
  <si>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</si>
  <si>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</si>
  <si>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</si>
  <si>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</si>
  <si>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</si>
  <si>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</si>
  <si>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</si>
  <si>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</si>
  <si>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</si>
  <si>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</si>
  <si>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</si>
  <si>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</si>
  <si>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</si>
  <si>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</si>
  <si>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</si>
  <si>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</si>
  <si>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</si>
  <si>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</si>
  <si>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</si>
  <si>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</si>
  <si>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</si>
  <si>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</si>
  <si>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</si>
  <si>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</si>
  <si>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</si>
  <si>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</si>
  <si>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</si>
  <si>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</si>
  <si>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</si>
  <si>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</si>
  <si>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</si>
  <si>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</si>
  <si>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</si>
  <si>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</si>
  <si>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</si>
  <si>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</si>
  <si>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</si>
  <si>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</si>
  <si>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</si>
  <si>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</si>
  <si>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</si>
  <si>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</si>
  <si>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</si>
  <si>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</si>
  <si>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</si>
  <si>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</si>
  <si>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</si>
  <si>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</si>
  <si>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</si>
  <si>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</si>
  <si>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</si>
  <si>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</si>
  <si>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</si>
  <si>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</si>
  <si>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</si>
  <si>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</si>
  <si>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</si>
  <si>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</si>
  <si>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</si>
  <si>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</si>
  <si>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</si>
  <si>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</si>
  <si>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</si>
  <si>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</si>
  <si>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</si>
  <si>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</si>
  <si>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</si>
  <si>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</si>
  <si>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</si>
  <si>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</si>
  <si>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</si>
  <si>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</si>
  <si>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</si>
  <si>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</si>
  <si>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</si>
  <si>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</si>
  <si>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</si>
  <si>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</si>
  <si>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</si>
  <si>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</si>
  <si>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</si>
  <si>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</si>
  <si>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</si>
  <si>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</si>
  <si>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</si>
  <si>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</si>
  <si>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</si>
  <si>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</si>
  <si>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</si>
  <si>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</si>
  <si>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</si>
  <si>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</si>
  <si>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</si>
  <si>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</si>
  <si>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</si>
  <si>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</si>
  <si>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</si>
  <si>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</si>
  <si>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</si>
  <si>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</si>
  <si>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</si>
  <si>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</si>
  <si>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</si>
  <si>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</si>
  <si>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</si>
  <si>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</si>
  <si>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</si>
  <si>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</si>
  <si>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</si>
  <si>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</si>
  <si>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</si>
  <si>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</si>
  <si>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</si>
  <si>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</si>
  <si>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</si>
  <si>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</si>
  <si>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</si>
  <si>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</si>
  <si>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</si>
  <si>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</si>
  <si>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</si>
  <si>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</si>
  <si>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</si>
  <si>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</si>
  <si>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</si>
  <si>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</si>
  <si>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</si>
  <si>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</si>
  <si>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</si>
  <si>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</si>
  <si>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</si>
  <si>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</si>
  <si>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</si>
  <si>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</si>
  <si>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</si>
  <si>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</si>
  <si>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</si>
  <si>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</si>
  <si>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</si>
  <si>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</si>
  <si>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</si>
  <si>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</si>
  <si>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</si>
  <si>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</si>
  <si>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</si>
  <si>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</si>
  <si>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</si>
  <si>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</si>
  <si>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</si>
  <si>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</si>
  <si>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</si>
  <si>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</si>
  <si>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</si>
  <si>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</si>
  <si>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</si>
  <si>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</si>
  <si>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</si>
  <si>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</si>
  <si>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</si>
  <si>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</si>
  <si>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</si>
  <si>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</si>
  <si>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</si>
  <si>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</si>
  <si>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</si>
  <si>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</si>
  <si>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</si>
  <si>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</si>
  <si>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</si>
  <si>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</si>
  <si>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</si>
  <si>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</si>
  <si>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</si>
  <si>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</si>
  <si>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</si>
  <si>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</si>
  <si>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</si>
  <si>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</si>
  <si>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</si>
  <si>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</si>
  <si>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</si>
  <si>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</si>
  <si>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</si>
  <si>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</si>
  <si>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</si>
  <si>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</si>
  <si>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</si>
  <si>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</si>
  <si>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</si>
  <si>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</si>
  <si>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</si>
  <si>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</si>
  <si>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</si>
  <si>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</si>
  <si>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</si>
  <si>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</si>
  <si>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</si>
  <si>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</si>
  <si>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</si>
  <si>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</si>
  <si>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</si>
  <si>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</si>
  <si>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</si>
  <si>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</si>
  <si>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</si>
  <si>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</si>
  <si>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</si>
  <si>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</si>
  <si>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</si>
  <si>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</si>
  <si>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</si>
  <si>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</si>
  <si>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</si>
  <si>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</si>
  <si>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</si>
  <si>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</si>
  <si>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</si>
  <si>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</si>
  <si>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</si>
  <si>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</si>
  <si>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</si>
  <si>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</si>
  <si>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</si>
  <si>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</si>
  <si>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</si>
  <si>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</si>
  <si>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</si>
  <si>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</si>
  <si>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</si>
  <si>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</si>
  <si>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</si>
  <si>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</si>
  <si>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</si>
  <si>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</si>
  <si>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</si>
  <si>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</si>
  <si>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</si>
  <si>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</si>
  <si>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</si>
  <si>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</si>
  <si>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</si>
  <si>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</si>
  <si>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</si>
  <si>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</si>
  <si>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</si>
  <si>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</si>
  <si>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</si>
  <si>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</si>
  <si>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</si>
  <si>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</si>
  <si>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</si>
  <si>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</si>
  <si>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</si>
  <si>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</si>
  <si>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</si>
  <si>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</si>
  <si>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</si>
  <si>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</si>
  <si>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</si>
  <si>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</si>
  <si>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</si>
  <si>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</si>
  <si>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</si>
  <si>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</si>
  <si>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</si>
  <si>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</si>
  <si>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</si>
  <si>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</si>
  <si>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</si>
  <si>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</si>
  <si>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</si>
  <si>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</si>
  <si>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</si>
  <si>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</si>
  <si>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</si>
  <si>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</si>
  <si>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</si>
  <si>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</si>
  <si>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</si>
  <si>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</si>
  <si>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</si>
  <si>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</si>
  <si>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</si>
  <si>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</si>
  <si>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</si>
  <si>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</si>
  <si>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</si>
  <si>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</si>
  <si>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</si>
  <si>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</si>
  <si>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</si>
  <si>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</si>
  <si>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</si>
  <si>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</si>
  <si>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</si>
  <si>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</si>
  <si>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</si>
  <si>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</si>
  <si>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</si>
  <si>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</si>
  <si>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</si>
  <si>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</si>
  <si>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</si>
  <si>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</si>
  <si>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</si>
  <si>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</si>
  <si>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</si>
  <si>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</si>
  <si>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</si>
  <si>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</si>
  <si>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</si>
  <si>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</si>
  <si>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</si>
  <si>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</si>
  <si>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</si>
  <si>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</si>
  <si>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</si>
  <si>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</si>
  <si>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</si>
  <si>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</si>
  <si>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</si>
  <si>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</si>
  <si>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</si>
  <si>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</si>
  <si>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</si>
  <si>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</si>
  <si>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</si>
  <si>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</si>
  <si>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</si>
  <si>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</si>
  <si>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</si>
  <si>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</si>
  <si>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</si>
  <si>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</si>
  <si>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</si>
  <si>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</si>
  <si>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</si>
  <si>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</si>
  <si>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</si>
  <si>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</si>
  <si>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</si>
  <si>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</si>
  <si>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</si>
  <si>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</si>
  <si>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</si>
  <si>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</si>
  <si>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</si>
  <si>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</si>
  <si>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</si>
  <si>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</si>
  <si>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</si>
  <si>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</si>
  <si>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</si>
  <si>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</si>
  <si>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</si>
  <si>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</si>
  <si>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</si>
  <si>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</si>
  <si>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</si>
  <si>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</si>
  <si>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</si>
  <si>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</si>
  <si>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</si>
  <si>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</si>
  <si>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</si>
  <si>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</si>
  <si>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</si>
  <si>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</si>
  <si>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</si>
  <si>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</si>
  <si>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</si>
  <si>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</si>
  <si>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</si>
  <si>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</si>
  <si>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</si>
  <si>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</si>
  <si>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</si>
  <si>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</si>
  <si>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</si>
  <si>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</si>
  <si>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</si>
  <si>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</si>
  <si>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</si>
  <si>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</si>
  <si>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</si>
  <si>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</si>
  <si>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</si>
  <si>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</si>
  <si>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</si>
  <si>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</si>
  <si>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</si>
  <si>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</si>
  <si>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</si>
  <si>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</si>
  <si>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</si>
  <si>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</si>
  <si>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</si>
  <si>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</si>
  <si>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</si>
  <si>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</si>
  <si>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</si>
  <si>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</si>
  <si>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</si>
  <si>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</si>
  <si>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</si>
  <si>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</si>
  <si>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</si>
  <si>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</si>
  <si>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</si>
  <si>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</si>
  <si>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</si>
  <si>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</si>
  <si>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</si>
  <si>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</si>
  <si>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</si>
  <si>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</si>
  <si>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</si>
  <si>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</si>
  <si>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</si>
  <si>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</si>
  <si>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</si>
  <si>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</si>
  <si>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</si>
  <si>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</si>
  <si>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</si>
  <si>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</si>
  <si>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</si>
  <si>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</si>
  <si>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</si>
  <si>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</si>
  <si>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</si>
  <si>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</si>
  <si>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</si>
  <si>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</si>
  <si>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</si>
  <si>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</si>
  <si>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</si>
  <si>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</si>
  <si>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</si>
  <si>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</si>
  <si>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</si>
  <si>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</si>
  <si>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</si>
  <si>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</si>
  <si>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</si>
  <si>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</si>
  <si>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</si>
  <si>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</si>
  <si>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</si>
  <si>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</si>
  <si>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</si>
  <si>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</si>
  <si>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</si>
  <si>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</si>
  <si>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</si>
  <si>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</si>
  <si>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</si>
  <si>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</si>
  <si>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</si>
  <si>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</si>
  <si>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</si>
  <si>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</si>
  <si>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</si>
  <si>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</si>
  <si>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</si>
  <si>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</si>
  <si>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</si>
  <si>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</si>
  <si>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</si>
  <si>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</si>
  <si>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</si>
  <si>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</si>
  <si>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</si>
  <si>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</si>
  <si>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</si>
  <si>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</si>
  <si>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</si>
  <si>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</si>
  <si>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</si>
  <si>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</si>
  <si>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</si>
  <si>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</si>
  <si>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</si>
  <si>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</si>
  <si>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</si>
  <si>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</si>
  <si>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</si>
  <si>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</si>
  <si>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</si>
  <si>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</si>
  <si>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</si>
  <si>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</si>
  <si>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</si>
  <si>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</si>
  <si>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</si>
  <si>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</si>
  <si>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</si>
  <si>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</si>
  <si>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</si>
  <si>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</si>
  <si>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</si>
  <si>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</si>
  <si>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</si>
  <si>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</si>
  <si>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</si>
  <si>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</si>
  <si>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</si>
  <si>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</si>
  <si>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</si>
  <si>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</si>
  <si>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</si>
  <si>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</si>
  <si>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</si>
  <si>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</si>
  <si>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</si>
  <si>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</si>
  <si>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</si>
  <si>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</si>
  <si>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</si>
  <si>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</si>
  <si>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</si>
  <si>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</si>
  <si>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</si>
  <si>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</si>
  <si>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</si>
  <si>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</si>
  <si>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</si>
  <si>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</si>
  <si>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</si>
  <si>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</si>
  <si>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</si>
  <si>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</si>
  <si>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</si>
  <si>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</si>
  <si>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</si>
  <si>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</si>
  <si>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</si>
  <si>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</si>
  <si>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</si>
  <si>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</si>
  <si>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</si>
  <si>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</si>
  <si>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</si>
  <si>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</si>
  <si>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</si>
  <si>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</si>
  <si>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</si>
  <si>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</si>
  <si>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</si>
  <si>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</si>
  <si>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</si>
  <si>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</si>
  <si>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</si>
  <si>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</si>
  <si>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</si>
  <si>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</si>
  <si>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</si>
  <si>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</si>
  <si>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</si>
  <si>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</si>
  <si>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</si>
  <si>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</si>
  <si>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</si>
  <si>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</si>
  <si>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</si>
  <si>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</si>
  <si>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</si>
  <si>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</si>
  <si>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</si>
  <si>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</si>
  <si>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</si>
  <si>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</si>
  <si>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</si>
  <si>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</si>
  <si>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</si>
  <si>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</si>
  <si>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</si>
  <si>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</si>
  <si>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</si>
  <si>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</si>
  <si>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</si>
  <si>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</si>
  <si>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</si>
  <si>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</si>
  <si>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</si>
  <si>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</si>
  <si>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</si>
  <si>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</si>
  <si>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</si>
  <si>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</si>
  <si>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</si>
  <si>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</si>
  <si>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</si>
  <si>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</si>
  <si>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</si>
  <si>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</si>
  <si>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</si>
  <si>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</si>
  <si>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</si>
  <si>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</si>
  <si>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</si>
  <si>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</si>
  <si>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</si>
  <si>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</si>
  <si>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</si>
  <si>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</si>
  <si>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</si>
  <si>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</si>
  <si>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</si>
  <si>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</si>
  <si>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</si>
  <si>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</si>
  <si>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</si>
  <si>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</si>
  <si>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</si>
  <si>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</si>
  <si>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</si>
  <si>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</si>
  <si>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</si>
  <si>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</si>
  <si>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</si>
  <si>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</si>
  <si>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</si>
  <si>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</si>
  <si>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</si>
  <si>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</si>
  <si>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</si>
  <si>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</si>
  <si>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</si>
  <si>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</si>
  <si>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</si>
  <si>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</si>
  <si>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</si>
  <si>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</si>
  <si>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</si>
  <si>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</si>
  <si>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</si>
  <si>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</si>
  <si>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</si>
  <si>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</si>
  <si>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</si>
  <si>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</si>
  <si>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</si>
  <si>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</si>
  <si>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</si>
  <si>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</si>
  <si>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</si>
  <si>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</si>
  <si>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</si>
  <si>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</si>
  <si>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</si>
  <si>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</si>
  <si>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</si>
  <si>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</si>
  <si>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</si>
  <si>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</si>
  <si>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</si>
  <si>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</si>
  <si>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</si>
  <si>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</si>
  <si>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</si>
  <si>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</si>
  <si>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</si>
  <si>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</si>
  <si>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</si>
  <si>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</si>
  <si>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</si>
  <si>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</si>
  <si>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</si>
  <si>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</si>
  <si>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</si>
  <si>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</si>
  <si>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</si>
  <si>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</si>
  <si>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</si>
  <si>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</si>
  <si>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</si>
  <si>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</si>
  <si>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</si>
  <si>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</si>
  <si>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</si>
  <si>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</si>
  <si>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</si>
  <si>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</si>
  <si>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</si>
  <si>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</si>
  <si>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</si>
  <si>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</si>
  <si>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</si>
  <si>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</si>
  <si>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</si>
  <si>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</si>
  <si>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</si>
  <si>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</si>
  <si>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</si>
  <si>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</si>
  <si>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</si>
  <si>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</si>
  <si>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</si>
  <si>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</si>
  <si>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</si>
  <si>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</si>
  <si>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</si>
  <si>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</si>
  <si>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</si>
  <si>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</si>
  <si>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</si>
  <si>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</si>
  <si>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</si>
  <si>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</si>
  <si>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</si>
  <si>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</si>
  <si>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</si>
  <si>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</si>
  <si>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</si>
  <si>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</si>
  <si>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</si>
  <si>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</si>
  <si>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</si>
  <si>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</si>
  <si>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</si>
  <si>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</si>
  <si>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</si>
  <si>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</si>
  <si>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</si>
  <si>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</si>
  <si>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</si>
  <si>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</si>
  <si>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</si>
  <si>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</si>
  <si>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</si>
  <si>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</si>
  <si>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</si>
  <si>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</si>
  <si>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</si>
  <si>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</si>
  <si>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</si>
  <si>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</si>
  <si>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</si>
  <si>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</si>
  <si>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</si>
  <si>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</si>
  <si>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</si>
  <si>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</si>
  <si>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</si>
  <si>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</si>
  <si>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</si>
  <si>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</si>
  <si>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</si>
  <si>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</si>
  <si>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</si>
  <si>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</si>
  <si>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</si>
  <si>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</si>
  <si>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</si>
  <si>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</si>
  <si>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</si>
  <si>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</si>
  <si>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</si>
  <si>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</si>
  <si>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</si>
  <si>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</si>
  <si>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</si>
  <si>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</si>
  <si>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</si>
  <si>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</si>
  <si>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</si>
  <si>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</si>
  <si>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</si>
  <si>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</si>
  <si>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</si>
  <si>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</si>
  <si>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</si>
  <si>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</si>
  <si>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</si>
  <si>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</si>
  <si>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</si>
  <si>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</si>
  <si>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</si>
  <si>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</si>
  <si>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</si>
  <si>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</si>
  <si>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</si>
  <si>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</si>
  <si>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</si>
  <si>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</si>
  <si>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</si>
  <si>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</si>
  <si>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</si>
  <si>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</si>
  <si>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</si>
  <si>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</si>
  <si>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</si>
  <si>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</si>
  <si>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</si>
  <si>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</si>
  <si>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</si>
  <si>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</si>
  <si>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</si>
  <si>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</si>
  <si>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</si>
  <si>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</si>
  <si>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</si>
  <si>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</si>
  <si>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</si>
  <si>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</si>
  <si>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</si>
  <si>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</si>
  <si>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</si>
  <si>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</si>
  <si>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</si>
  <si>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</si>
  <si>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</si>
  <si>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</si>
  <si>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</si>
  <si>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</si>
  <si>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</si>
  <si>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</si>
  <si>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</si>
  <si>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</si>
  <si>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</si>
  <si>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</si>
  <si>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</si>
  <si>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</si>
  <si>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</si>
  <si>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</si>
  <si>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</si>
  <si>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</si>
  <si>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</si>
  <si>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</si>
  <si>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</si>
  <si>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</si>
  <si>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</si>
  <si>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</si>
  <si>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</si>
  <si>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</si>
  <si>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</si>
  <si>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</si>
  <si>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</si>
  <si>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</si>
  <si>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</si>
  <si>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</si>
  <si>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</si>
  <si>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</si>
  <si>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</si>
  <si>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</si>
  <si>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</si>
  <si>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</si>
  <si>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</si>
  <si>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</si>
  <si>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</si>
  <si>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</si>
  <si>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</si>
  <si>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</si>
  <si>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</si>
  <si>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</si>
  <si>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</si>
  <si>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</si>
  <si>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</si>
  <si>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</si>
  <si>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</si>
  <si>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</si>
  <si>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</si>
  <si>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</si>
  <si>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</si>
  <si>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</si>
  <si>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</si>
  <si>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</si>
  <si>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</si>
  <si>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</si>
  <si>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</si>
  <si>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</si>
  <si>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</si>
  <si>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</si>
  <si>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</si>
  <si>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</si>
  <si>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</si>
  <si>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</si>
  <si>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</si>
  <si>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</si>
  <si>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</si>
  <si>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</si>
  <si>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</si>
  <si>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</si>
  <si>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</si>
  <si>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</si>
  <si>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</si>
  <si>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</si>
  <si>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</si>
  <si>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</si>
  <si>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</si>
  <si>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</si>
  <si>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</si>
  <si>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</si>
  <si>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</si>
  <si>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</si>
  <si>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</si>
  <si>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</si>
  <si>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</si>
  <si>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</si>
  <si>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</si>
  <si>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</si>
  <si>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</si>
  <si>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</si>
  <si>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</si>
  <si>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</si>
  <si>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</si>
  <si>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</si>
  <si>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</si>
  <si>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</si>
  <si>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</si>
  <si>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</si>
  <si>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</si>
  <si>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</si>
  <si>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</si>
  <si>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</si>
  <si>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</si>
  <si>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</si>
  <si>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</si>
  <si>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</si>
  <si>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</si>
  <si>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</si>
  <si>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</si>
  <si>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</si>
  <si>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</si>
  <si>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</si>
  <si>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</si>
  <si>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</si>
  <si>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</si>
  <si>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</si>
  <si>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</si>
  <si>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</si>
  <si>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</si>
  <si>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</si>
  <si>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</si>
  <si>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</si>
  <si>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</si>
  <si>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</si>
  <si>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</si>
  <si>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</si>
  <si>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</si>
  <si>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</si>
  <si>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</si>
  <si>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</si>
  <si>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</si>
  <si>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</si>
  <si>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</si>
  <si>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</si>
  <si>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</si>
  <si>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</si>
  <si>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</si>
  <si>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</si>
  <si>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</si>
  <si>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</si>
  <si>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</si>
  <si>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</si>
  <si>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</si>
  <si>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</si>
  <si>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</si>
  <si>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</si>
  <si>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</si>
  <si>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</si>
  <si>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</si>
  <si>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</si>
  <si>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</si>
  <si>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</si>
  <si>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</si>
  <si>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</si>
  <si>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</si>
  <si>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</si>
  <si>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</si>
  <si>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</si>
  <si>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</si>
  <si>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</si>
  <si>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</si>
  <si>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</si>
  <si>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</si>
  <si>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</si>
  <si>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</si>
  <si>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</si>
  <si>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</si>
  <si>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</si>
  <si>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</si>
  <si>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</si>
  <si>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</si>
  <si>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</si>
  <si>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</si>
  <si>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</si>
  <si>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</si>
  <si>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</si>
  <si>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</si>
  <si>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</si>
  <si>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</si>
  <si>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</si>
  <si>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</si>
  <si>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</si>
  <si>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</si>
  <si>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</si>
  <si>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</si>
  <si>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</si>
  <si>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</si>
  <si>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</si>
  <si>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</si>
  <si>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</si>
  <si>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</si>
  <si>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</si>
  <si>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</si>
  <si>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</si>
  <si>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</si>
  <si>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</si>
  <si>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</si>
  <si>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</si>
  <si>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</si>
  <si>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</si>
  <si>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</si>
  <si>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</si>
  <si>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</si>
  <si>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</si>
  <si>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</si>
  <si>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</si>
  <si>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</si>
  <si>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</si>
  <si>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</si>
  <si>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</si>
  <si>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</si>
  <si>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</si>
  <si>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</si>
  <si>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</si>
  <si>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</si>
  <si>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</si>
  <si>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</si>
  <si>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</si>
  <si>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</si>
  <si>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</si>
  <si>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</si>
  <si>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</si>
  <si>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</si>
  <si>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</si>
  <si>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</si>
  <si>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</si>
  <si>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</si>
  <si>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</si>
  <si>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</si>
  <si>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</si>
  <si>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</si>
  <si>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</si>
  <si>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</si>
  <si>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</si>
  <si>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</si>
  <si>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</si>
  <si>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</si>
  <si>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</si>
  <si>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</si>
  <si>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</si>
  <si>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</si>
  <si>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</si>
  <si>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</si>
  <si>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</si>
  <si>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</si>
  <si>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</si>
  <si>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</si>
  <si>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</si>
  <si>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</si>
  <si>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</si>
  <si>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</si>
  <si>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</si>
  <si>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</si>
  <si>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</si>
  <si>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</si>
  <si>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</si>
  <si>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</si>
  <si>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</si>
  <si>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</si>
  <si>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</si>
  <si>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</si>
  <si>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</si>
  <si>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</si>
  <si>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</si>
  <si>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</si>
  <si>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</si>
  <si>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</si>
  <si>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</si>
  <si>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</si>
  <si>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</si>
  <si>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</si>
  <si>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</si>
  <si>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</si>
  <si>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</si>
  <si>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</si>
  <si>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</si>
  <si>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</si>
  <si>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</si>
  <si>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</si>
  <si>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</si>
  <si>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</si>
  <si>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</si>
  <si>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</si>
  <si>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</si>
  <si>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</si>
  <si>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</si>
  <si>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</si>
  <si>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</si>
  <si>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</si>
  <si>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</si>
  <si>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</si>
  <si>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</si>
  <si>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</si>
  <si>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</si>
  <si>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</si>
  <si>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</si>
  <si>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</si>
  <si>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</si>
  <si>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</si>
  <si>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</si>
  <si>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</si>
  <si>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</si>
  <si>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</si>
  <si>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</si>
  <si>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</si>
  <si>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</si>
  <si>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</si>
  <si>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</si>
  <si>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</si>
  <si>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</si>
  <si>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</si>
  <si>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</si>
  <si>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</si>
  <si>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</si>
  <si>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</si>
  <si>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</si>
  <si>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</si>
  <si>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</si>
  <si>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</si>
  <si>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</si>
  <si>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</si>
  <si>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</si>
  <si>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</si>
  <si>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</si>
  <si>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</si>
  <si>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</si>
  <si>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</si>
  <si>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</si>
  <si>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</si>
  <si>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</si>
  <si>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</si>
  <si>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</si>
  <si>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</si>
  <si>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</si>
  <si>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</si>
  <si>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</si>
  <si>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</si>
  <si>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</si>
  <si>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</si>
  <si>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</si>
  <si>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</si>
  <si>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</si>
  <si>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</si>
  <si>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</si>
  <si>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</si>
  <si>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</si>
  <si>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</si>
  <si>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</si>
  <si>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</si>
  <si>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</si>
  <si>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</si>
  <si>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</si>
  <si>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</si>
  <si>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</si>
  <si>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</si>
  <si>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</si>
  <si>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</si>
  <si>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</si>
  <si>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</si>
  <si>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</si>
  <si>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</si>
  <si>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</si>
  <si>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</si>
  <si>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</si>
  <si>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</si>
  <si>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</si>
  <si>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</si>
  <si>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</si>
  <si>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</si>
  <si>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</si>
  <si>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</si>
  <si>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</si>
  <si>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</si>
  <si>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</si>
  <si>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</si>
  <si>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</si>
  <si>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</si>
  <si>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</si>
  <si>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</si>
  <si>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</si>
  <si>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</si>
  <si>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</si>
  <si>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</si>
  <si>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</si>
  <si>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</si>
  <si>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</si>
  <si>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</si>
  <si>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</si>
  <si>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</si>
  <si>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</si>
  <si>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</si>
  <si>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</si>
  <si>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</si>
  <si>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</si>
  <si>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</si>
  <si>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</si>
  <si>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</si>
  <si>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</si>
  <si>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</si>
  <si>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</si>
  <si>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</si>
  <si>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</si>
  <si>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</si>
  <si>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</si>
  <si>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</si>
  <si>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</si>
  <si>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</si>
  <si>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</si>
  <si>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</si>
  <si>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</si>
  <si>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</si>
  <si>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</si>
  <si>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</si>
  <si>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</si>
  <si>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</si>
  <si>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</si>
  <si>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</si>
  <si>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</si>
  <si>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</si>
  <si>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</si>
  <si>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</si>
  <si>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</si>
  <si>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</si>
  <si>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</si>
  <si>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</si>
  <si>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</si>
  <si>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</si>
  <si>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</si>
  <si>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</si>
  <si>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</si>
  <si>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</si>
  <si>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</si>
  <si>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</si>
  <si>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</si>
  <si>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</si>
  <si>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</si>
  <si>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</si>
  <si>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</si>
  <si>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</si>
  <si>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</si>
  <si>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</si>
  <si>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</si>
  <si>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</si>
  <si>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</si>
  <si>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</si>
  <si>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</si>
  <si>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</si>
  <si>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</si>
  <si>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</si>
  <si>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</si>
  <si>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</si>
  <si>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</si>
  <si>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</si>
  <si>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</si>
  <si>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</si>
  <si>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</si>
  <si>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</si>
  <si>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</si>
  <si>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</si>
  <si>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</si>
  <si>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</si>
  <si>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</si>
  <si>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</si>
  <si>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</si>
  <si>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</si>
  <si>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</si>
  <si>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</si>
  <si>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</si>
  <si>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</si>
  <si>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</si>
  <si>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</si>
  <si>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</si>
  <si>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</si>
  <si>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</si>
  <si>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</si>
  <si>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</si>
  <si>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</si>
  <si>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</si>
  <si>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</si>
  <si>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</si>
  <si>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</si>
  <si>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</si>
  <si>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</si>
  <si>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</si>
  <si>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</si>
  <si>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</si>
  <si>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</si>
  <si>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</si>
  <si>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</si>
  <si>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</si>
  <si>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</si>
  <si>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</si>
  <si>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</si>
  <si>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</si>
  <si>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</si>
  <si>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</si>
  <si>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</si>
  <si>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</si>
  <si>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</si>
  <si>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</si>
  <si>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</si>
  <si>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</si>
  <si>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</si>
  <si>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</si>
  <si>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</si>
  <si>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</si>
  <si>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</si>
  <si>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</si>
  <si>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</si>
  <si>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</si>
  <si>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</si>
  <si>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</si>
  <si>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</si>
  <si>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</si>
  <si>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</si>
  <si>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</si>
  <si>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</si>
  <si>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</si>
  <si>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</si>
  <si>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</si>
  <si>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</si>
  <si>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</si>
  <si>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</si>
  <si>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</si>
  <si>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</si>
  <si>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</si>
  <si>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</si>
  <si>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</si>
  <si>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</si>
  <si>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</si>
  <si>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</si>
  <si>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</si>
  <si>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</si>
  <si>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</si>
  <si>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</si>
  <si>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</si>
  <si>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</si>
  <si>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</si>
  <si>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</si>
  <si>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</si>
  <si>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</si>
  <si>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</si>
  <si>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</si>
  <si>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</si>
  <si>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</si>
  <si>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</si>
  <si>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</si>
  <si>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</si>
  <si>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</si>
  <si>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</si>
  <si>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</si>
  <si>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</si>
  <si>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</si>
  <si>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</si>
  <si>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</si>
  <si>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</si>
  <si>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</si>
  <si>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</si>
  <si>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</si>
  <si>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</si>
  <si>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</si>
  <si>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</si>
  <si>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</si>
  <si>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</si>
  <si>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</si>
  <si>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</si>
  <si>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</si>
  <si>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</si>
  <si>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</si>
  <si>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</si>
  <si>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</si>
  <si>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</si>
  <si>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</si>
  <si>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</si>
  <si>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</si>
  <si>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</si>
  <si>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</si>
  <si>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</si>
  <si>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</si>
  <si>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</si>
  <si>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</si>
  <si>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</si>
  <si>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</si>
  <si>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</si>
  <si>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</si>
  <si>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</si>
  <si>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</si>
  <si>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</si>
  <si>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</si>
  <si>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</si>
  <si>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</si>
  <si>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</si>
  <si>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</si>
  <si>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</si>
  <si>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</si>
  <si>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</si>
  <si>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</si>
  <si>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</si>
  <si>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</si>
  <si>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</si>
  <si>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</si>
  <si>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</si>
  <si>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</si>
  <si>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</si>
  <si>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</si>
  <si>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</si>
  <si>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</si>
  <si>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</si>
  <si>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</si>
  <si>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</si>
  <si>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</si>
  <si>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</si>
  <si>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</si>
  <si>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</si>
  <si>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</si>
  <si>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</si>
  <si>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</si>
  <si>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</si>
  <si>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</si>
  <si>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</si>
  <si>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</si>
  <si>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</si>
  <si>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</si>
  <si>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</si>
  <si>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</si>
  <si>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</si>
  <si>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</si>
  <si>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</si>
  <si>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</si>
  <si>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</si>
  <si>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</si>
  <si>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</si>
  <si>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</si>
  <si>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</si>
  <si>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</si>
  <si>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</si>
  <si>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</si>
  <si>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</si>
  <si>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</si>
  <si>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</si>
  <si>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</si>
  <si>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</si>
  <si>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</si>
  <si>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</si>
  <si>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</si>
  <si>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</si>
  <si>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</si>
  <si>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</si>
  <si>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</si>
  <si>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</si>
  <si>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</si>
  <si>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</si>
  <si>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</si>
  <si>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</si>
  <si>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</si>
  <si>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</si>
  <si>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</si>
  <si>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</si>
  <si>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</si>
  <si>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</si>
  <si>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</si>
  <si>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</si>
  <si>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</si>
  <si>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</si>
  <si>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</si>
  <si>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</si>
  <si>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</si>
  <si>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</si>
  <si>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</si>
  <si>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</si>
  <si>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</si>
  <si>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</si>
  <si>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</si>
  <si>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</si>
  <si>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</si>
  <si>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</si>
  <si>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</si>
  <si>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</si>
  <si>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</si>
  <si>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</si>
  <si>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</si>
  <si>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</si>
  <si>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</si>
  <si>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</si>
  <si>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</si>
  <si>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</si>
  <si>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</si>
  <si>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</si>
  <si>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</si>
  <si>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</si>
  <si>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</si>
  <si>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</si>
  <si>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</si>
  <si>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</si>
  <si>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</si>
  <si>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</si>
  <si>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</si>
  <si>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</si>
  <si>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</si>
  <si>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</si>
  <si>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</si>
  <si>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</si>
  <si>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</si>
  <si>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</si>
  <si>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</si>
  <si>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</si>
  <si>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</si>
  <si>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</si>
  <si>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</si>
  <si>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</si>
  <si>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</si>
  <si>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</si>
  <si>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</si>
  <si>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</si>
  <si>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</si>
  <si>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</si>
  <si>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</si>
  <si>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</si>
  <si>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</si>
  <si>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</si>
  <si>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</si>
  <si>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</si>
  <si>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</si>
  <si>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</si>
  <si>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</si>
  <si>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</si>
  <si>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</si>
  <si>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</si>
  <si>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</si>
  <si>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</si>
  <si>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</si>
  <si>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</si>
  <si>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</si>
  <si>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</si>
  <si>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</si>
  <si>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</si>
  <si>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</si>
  <si>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</si>
  <si>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</si>
  <si>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</si>
  <si>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</si>
  <si>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</si>
  <si>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</si>
  <si>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</si>
  <si>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</si>
  <si>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</si>
  <si>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</si>
  <si>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</si>
  <si>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</si>
  <si>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</si>
  <si>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</si>
  <si>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</si>
  <si>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</si>
  <si>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</si>
  <si>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</si>
  <si>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</si>
  <si>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</si>
  <si>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</si>
  <si>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</si>
  <si>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</si>
  <si>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</si>
  <si>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</si>
  <si>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</si>
  <si>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</si>
  <si>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</si>
  <si>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</si>
  <si>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</si>
  <si>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</si>
  <si>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</si>
  <si>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</si>
  <si>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</si>
  <si>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</si>
  <si>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</si>
  <si>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</si>
  <si>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</si>
  <si>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</si>
  <si>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</si>
  <si>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</si>
  <si>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</si>
  <si>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</si>
  <si>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</si>
  <si>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</si>
  <si>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</si>
  <si>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</si>
  <si>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</si>
  <si>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</si>
  <si>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</si>
  <si>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</si>
  <si>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</si>
  <si>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</si>
  <si>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</si>
  <si>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</si>
  <si>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</si>
  <si>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</si>
  <si>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</si>
  <si>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</si>
  <si>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</si>
  <si>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</si>
  <si>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</si>
  <si>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</si>
  <si>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</si>
  <si>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</si>
  <si>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</si>
  <si>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</si>
  <si>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</si>
  <si>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</si>
  <si>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</si>
  <si>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</si>
  <si>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</si>
  <si>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</si>
  <si>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</si>
  <si>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</si>
  <si>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</si>
  <si>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</si>
  <si>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</si>
  <si>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</si>
  <si>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</si>
  <si>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</si>
  <si>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</si>
  <si>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</si>
  <si>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</si>
  <si>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</si>
  <si>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</si>
  <si>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</si>
  <si>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</si>
  <si>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</si>
  <si>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</si>
  <si>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</si>
  <si>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</si>
  <si>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</si>
  <si>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</si>
  <si>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</si>
  <si>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</si>
  <si>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</si>
  <si>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</si>
  <si>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</si>
  <si>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</si>
  <si>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</si>
  <si>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</si>
  <si>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</si>
  <si>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</si>
  <si>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</si>
  <si>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</si>
  <si>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</si>
  <si>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</si>
  <si>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</si>
  <si>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</si>
  <si>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</si>
  <si>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</si>
  <si>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</si>
  <si>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</si>
  <si>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</si>
  <si>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</si>
  <si>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</si>
  <si>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</si>
  <si>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</si>
  <si>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</si>
  <si>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</si>
  <si>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</si>
  <si>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</si>
  <si>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</si>
  <si>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</si>
  <si>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</si>
  <si>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</si>
  <si>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</si>
  <si>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</si>
  <si>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</si>
  <si>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</si>
  <si>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</si>
  <si>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</si>
  <si>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</si>
  <si>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</si>
  <si>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</si>
  <si>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</si>
  <si>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</si>
  <si>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</si>
  <si>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</si>
  <si>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</si>
  <si>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</si>
  <si>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</si>
  <si>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</si>
  <si>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</si>
  <si>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</si>
  <si>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</si>
  <si>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</si>
  <si>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</si>
  <si>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</si>
  <si>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</si>
  <si>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</si>
  <si>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</si>
  <si>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</si>
  <si>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</si>
  <si>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</si>
  <si>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</si>
  <si>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</si>
  <si>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</si>
  <si>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</si>
  <si>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</si>
  <si>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</si>
  <si>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</si>
  <si>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</si>
  <si>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</si>
  <si>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</si>
  <si>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</si>
  <si>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</si>
  <si>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</si>
  <si>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</si>
  <si>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</si>
  <si>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</si>
  <si>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</si>
  <si>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</si>
  <si>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</si>
  <si>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</si>
  <si>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</si>
  <si>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</si>
  <si>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</si>
  <si>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</si>
  <si>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</si>
  <si>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</si>
  <si>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</si>
  <si>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</si>
  <si>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</si>
  <si>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</si>
  <si>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</si>
  <si>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</si>
  <si>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</si>
  <si>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</si>
  <si>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</si>
  <si>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</si>
  <si>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</si>
  <si>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</si>
  <si>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</si>
  <si>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</si>
  <si>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</si>
  <si>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</si>
  <si>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</si>
  <si>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</si>
  <si>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</si>
  <si>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</si>
  <si>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</si>
  <si>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</si>
  <si>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</si>
  <si>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</si>
  <si>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</si>
  <si>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</si>
  <si>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</si>
  <si>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</si>
  <si>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</si>
  <si>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</si>
  <si>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</si>
  <si>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</si>
  <si>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</si>
  <si>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</si>
  <si>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</si>
  <si>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</si>
  <si>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</si>
  <si>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</si>
  <si>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</si>
  <si>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</si>
  <si>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</si>
  <si>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</si>
  <si>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</si>
  <si>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</si>
  <si>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</si>
  <si>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</si>
  <si>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</si>
  <si>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</si>
  <si>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</si>
  <si>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</si>
  <si>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</si>
  <si>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</si>
  <si>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</si>
  <si>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</si>
  <si>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</si>
  <si>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</si>
  <si>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</si>
  <si>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</si>
  <si>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</si>
  <si>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</si>
  <si>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</si>
  <si>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</si>
  <si>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</si>
  <si>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</si>
  <si>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</si>
  <si>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</si>
  <si>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</si>
  <si>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</si>
  <si>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</si>
  <si>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</si>
  <si>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</si>
  <si>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</si>
  <si>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</si>
  <si>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</si>
  <si>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</si>
  <si>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</si>
  <si>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</si>
  <si>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</si>
  <si>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</si>
  <si>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</si>
  <si>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</si>
  <si>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</si>
  <si>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</si>
  <si>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</si>
  <si>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</si>
  <si>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</si>
  <si>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</si>
  <si>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</si>
  <si>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</si>
  <si>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</si>
  <si>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</si>
  <si>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</si>
  <si>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</si>
  <si>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</si>
  <si>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</si>
  <si>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</si>
  <si>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</si>
  <si>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</si>
  <si>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</si>
  <si>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</si>
  <si>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</si>
  <si>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</si>
  <si>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</si>
  <si>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</si>
  <si>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</si>
  <si>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</si>
  <si>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</si>
  <si>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</si>
  <si>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</si>
  <si>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</si>
  <si>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</si>
  <si>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</si>
  <si>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</si>
  <si>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</si>
  <si>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</si>
  <si>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</si>
  <si>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</si>
  <si>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</si>
  <si>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</si>
  <si>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</si>
  <si>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</si>
  <si>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</si>
  <si>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</si>
  <si>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</si>
  <si>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</si>
  <si>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</si>
  <si>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</si>
  <si>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</si>
  <si>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</si>
  <si>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</si>
  <si>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</si>
  <si>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</si>
  <si>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</si>
  <si>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</si>
  <si>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</si>
  <si>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</si>
  <si>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</si>
  <si>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</si>
  <si>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</si>
  <si>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</si>
  <si>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</si>
  <si>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</si>
  <si>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</si>
  <si>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</si>
  <si>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</si>
  <si>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</si>
  <si>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</si>
  <si>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</si>
  <si>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</si>
  <si>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</si>
  <si>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</si>
  <si>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</si>
  <si>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</si>
  <si>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</si>
  <si>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</si>
  <si>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</si>
  <si>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</si>
  <si>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</si>
  <si>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</si>
  <si>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</si>
  <si>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</si>
  <si>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</si>
  <si>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</si>
  <si>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</si>
  <si>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</si>
  <si>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</si>
  <si>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</si>
  <si>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</si>
  <si>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</si>
  <si>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</si>
  <si>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</si>
  <si>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</si>
  <si>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</si>
  <si>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</si>
  <si>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</si>
  <si>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</si>
  <si>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</si>
  <si>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</si>
  <si>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</si>
  <si>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</si>
  <si>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</si>
  <si>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</si>
  <si>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</si>
  <si>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</si>
  <si>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</si>
  <si>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</si>
  <si>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</si>
  <si>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</si>
  <si>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</si>
  <si>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</si>
  <si>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</si>
  <si>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</si>
  <si>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</si>
  <si>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</si>
  <si>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</si>
  <si>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</si>
  <si>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</si>
  <si>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</si>
  <si>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</si>
  <si>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</si>
  <si>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</si>
  <si>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</si>
  <si>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</si>
  <si>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</si>
  <si>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</si>
  <si>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</si>
  <si>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</si>
  <si>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</si>
  <si>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</si>
  <si>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</si>
  <si>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</si>
  <si>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</si>
  <si>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</si>
  <si>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</si>
  <si>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</si>
  <si>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</si>
  <si>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</si>
  <si>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</si>
  <si>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</si>
  <si>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</si>
  <si>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</si>
  <si>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</si>
  <si>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</si>
  <si>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</si>
  <si>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</si>
  <si>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</si>
  <si>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</si>
  <si>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</si>
  <si>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</si>
  <si>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</si>
  <si>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</si>
  <si>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</si>
  <si>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</si>
  <si>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</si>
  <si>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</si>
  <si>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</si>
  <si>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</si>
  <si>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</si>
  <si>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</si>
  <si>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</si>
  <si>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</si>
  <si>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</si>
  <si>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</si>
  <si>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</si>
  <si>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</si>
  <si>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</si>
  <si>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</si>
  <si>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</si>
  <si>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</si>
  <si>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</si>
  <si>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</si>
  <si>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</si>
  <si>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</si>
  <si>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</si>
  <si>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</si>
  <si>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</si>
  <si>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</si>
  <si>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</si>
  <si>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</si>
  <si>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</si>
  <si>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</si>
  <si>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</si>
  <si>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</si>
  <si>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</si>
  <si>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</si>
  <si>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</si>
  <si>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</si>
  <si>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</si>
  <si>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</si>
  <si>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</si>
  <si>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</si>
  <si>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</si>
  <si>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</si>
  <si>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</si>
  <si>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</si>
  <si>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</si>
  <si>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</si>
  <si>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</si>
  <si>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</si>
  <si>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</si>
  <si>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</si>
  <si>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</si>
  <si>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</si>
  <si>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</si>
  <si>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</si>
  <si>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</si>
  <si>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</si>
  <si>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</si>
  <si>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</si>
  <si>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</si>
  <si>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</si>
  <si>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</si>
  <si>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</si>
  <si>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</si>
  <si>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</si>
  <si>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</si>
  <si>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</si>
  <si>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</si>
  <si>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</si>
  <si>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</si>
  <si>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</si>
  <si>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</si>
  <si>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</si>
  <si>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</si>
  <si>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</si>
  <si>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</si>
  <si>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</si>
  <si>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</si>
  <si>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</si>
  <si>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</si>
  <si>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</si>
  <si>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</si>
  <si>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</si>
  <si>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</si>
  <si>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</si>
  <si>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</si>
  <si>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</si>
  <si>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</si>
  <si>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</si>
  <si>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</si>
  <si>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</si>
  <si>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</si>
  <si>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</si>
  <si>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</si>
  <si>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</si>
  <si>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</si>
  <si>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</si>
  <si>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</si>
  <si>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</si>
  <si>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</si>
  <si>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</si>
  <si>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</si>
  <si>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</si>
  <si>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</si>
  <si>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</si>
  <si>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</si>
  <si>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</si>
  <si>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</si>
  <si>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</si>
  <si>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</si>
  <si>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</si>
  <si>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</si>
  <si>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</si>
  <si>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</si>
  <si>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</si>
  <si>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</si>
  <si>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</si>
  <si>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</si>
  <si>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</si>
  <si>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</si>
  <si>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</si>
  <si>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</si>
  <si>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</si>
  <si>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</si>
  <si>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</si>
  <si>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</si>
  <si>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</si>
  <si>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</si>
  <si>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</si>
  <si>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</si>
  <si>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</si>
  <si>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</si>
  <si>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</si>
  <si>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</si>
  <si>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</si>
  <si>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</si>
  <si>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</si>
  <si>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</si>
  <si>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</si>
  <si>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</si>
  <si>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</si>
  <si>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</si>
  <si>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</si>
  <si>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</si>
  <si>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</si>
  <si>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</si>
  <si>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</si>
  <si>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</si>
  <si>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</si>
  <si>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</si>
  <si>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</si>
  <si>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</si>
  <si>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</si>
  <si>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</si>
  <si>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</si>
  <si>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</si>
  <si>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</si>
  <si>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</si>
  <si>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</si>
  <si>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</si>
  <si>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</si>
  <si>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</si>
  <si>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</si>
  <si>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</si>
  <si>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</si>
  <si>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</si>
  <si>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</si>
  <si>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</si>
  <si>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</si>
  <si>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</si>
  <si>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</si>
  <si>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</si>
  <si>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</si>
  <si>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</si>
  <si>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</si>
  <si>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</si>
  <si>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</si>
  <si>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</si>
  <si>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</si>
  <si>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</si>
  <si>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</si>
  <si>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</si>
  <si>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</si>
  <si>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</si>
  <si>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</si>
  <si>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</si>
  <si>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</si>
  <si>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</si>
  <si>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</si>
  <si>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</si>
  <si>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</si>
  <si>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</si>
  <si>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</si>
  <si>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</si>
  <si>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</si>
  <si>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</si>
  <si>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</si>
  <si>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</si>
  <si>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</si>
  <si>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</si>
  <si>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</si>
  <si>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</si>
  <si>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</si>
  <si>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</si>
  <si>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</si>
  <si>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</si>
  <si>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</si>
  <si>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</si>
  <si>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</si>
  <si>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</si>
  <si>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</si>
  <si>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</si>
  <si>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</si>
  <si>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</si>
  <si>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</si>
  <si>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</si>
  <si>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</si>
  <si>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</si>
  <si>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</si>
  <si>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</si>
  <si>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</si>
  <si>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</si>
  <si>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</si>
  <si>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</si>
  <si>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</si>
  <si>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</si>
  <si>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</si>
  <si>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</si>
  <si>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</si>
  <si>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</si>
  <si>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</si>
  <si>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</si>
  <si>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</si>
  <si>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</si>
  <si>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</si>
  <si>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</si>
  <si>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</si>
  <si>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</si>
  <si>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</si>
  <si>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</si>
  <si>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</si>
  <si>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</si>
  <si>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</si>
  <si>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</si>
  <si>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</si>
  <si>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</si>
  <si>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</si>
  <si>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</si>
  <si>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</si>
  <si>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</si>
  <si>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</si>
  <si>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</si>
  <si>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</si>
  <si>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</si>
  <si>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</si>
  <si>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</si>
  <si>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</si>
  <si>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</si>
  <si>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</si>
  <si>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</si>
  <si>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</si>
  <si>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</si>
  <si>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</si>
  <si>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</si>
  <si>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</si>
  <si>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</si>
  <si>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</si>
  <si>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</si>
  <si>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</si>
  <si>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</si>
  <si>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</si>
  <si>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</si>
  <si>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</si>
  <si>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</si>
  <si>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</si>
  <si>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</si>
  <si>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</si>
  <si>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</si>
  <si>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</si>
  <si>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</si>
  <si>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</si>
  <si>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</si>
  <si>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</si>
  <si>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</si>
  <si>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</si>
  <si>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</si>
  <si>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</si>
  <si>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</si>
  <si>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</si>
  <si>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</si>
  <si>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</si>
  <si>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</si>
  <si>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</si>
  <si>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</si>
  <si>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</si>
  <si>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</si>
  <si>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</si>
  <si>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</si>
  <si>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</si>
  <si>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</si>
  <si>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</si>
  <si>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</si>
  <si>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</si>
  <si>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</si>
  <si>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</si>
  <si>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</si>
  <si>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</si>
  <si>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</si>
  <si>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</si>
  <si>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</si>
  <si>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</si>
  <si>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</si>
  <si>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</si>
  <si>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</si>
  <si>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</si>
  <si>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</si>
  <si>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</si>
  <si>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</si>
  <si>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</si>
  <si>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</si>
  <si>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</si>
  <si>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</si>
  <si>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</si>
  <si>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</si>
  <si>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</si>
  <si>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</si>
  <si>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</si>
  <si>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</si>
  <si>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</si>
  <si>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</si>
  <si>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</si>
  <si>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</si>
  <si>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</si>
  <si>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</si>
  <si>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</si>
  <si>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</si>
  <si>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</si>
  <si>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</si>
  <si>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</si>
  <si>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</si>
  <si>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</si>
  <si>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</si>
  <si>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</si>
  <si>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</si>
  <si>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</si>
  <si>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</si>
  <si>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</si>
  <si>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</si>
  <si>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</si>
  <si>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</si>
  <si>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</si>
  <si>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</si>
  <si>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</si>
  <si>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</si>
  <si>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</si>
  <si>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</si>
  <si>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</si>
  <si>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</si>
  <si>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</si>
  <si>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</si>
  <si>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</si>
  <si>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</si>
  <si>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</si>
  <si>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</si>
  <si>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</si>
  <si>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</si>
  <si>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</si>
  <si>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</si>
  <si>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</si>
  <si>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</si>
  <si>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</si>
  <si>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</si>
  <si>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</si>
  <si>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</si>
  <si>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</si>
  <si>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</si>
  <si>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</si>
  <si>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</si>
  <si>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</si>
  <si>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</si>
  <si>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</si>
  <si>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</si>
  <si>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</si>
  <si>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</si>
  <si>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</si>
  <si>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</si>
  <si>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</si>
  <si>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</si>
  <si>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</si>
  <si>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</si>
  <si>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</si>
  <si>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</si>
  <si>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</si>
  <si>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</si>
  <si>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</si>
  <si>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</si>
  <si>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</si>
  <si>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</si>
  <si>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</si>
  <si>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</si>
  <si>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</si>
  <si>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</si>
  <si>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</si>
  <si>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</si>
  <si>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</si>
  <si>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</si>
  <si>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</si>
  <si>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</si>
  <si>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</si>
  <si>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</si>
  <si>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</si>
  <si>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</si>
  <si>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</si>
  <si>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</si>
  <si>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</si>
  <si>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</si>
  <si>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</si>
  <si>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</si>
  <si>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</si>
  <si>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</si>
  <si>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</si>
  <si>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</si>
  <si>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</si>
  <si>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</si>
  <si>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</si>
  <si>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</si>
  <si>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</si>
  <si>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</si>
  <si>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</si>
  <si>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</si>
  <si>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</si>
  <si>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</si>
  <si>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</si>
  <si>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</si>
  <si>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</si>
  <si>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</si>
  <si>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</si>
  <si>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</si>
  <si>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</si>
  <si>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</si>
  <si>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</si>
  <si>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</si>
  <si>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</si>
  <si>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</si>
  <si>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</si>
  <si>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</si>
  <si>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</si>
  <si>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</si>
  <si>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</si>
  <si>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</si>
  <si>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</si>
  <si>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</si>
  <si>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</si>
  <si>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</si>
  <si>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</si>
  <si>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</si>
  <si>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</si>
  <si>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</si>
  <si>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</si>
  <si>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</si>
  <si>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</si>
  <si>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</si>
  <si>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</si>
  <si>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</si>
  <si>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</si>
  <si>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</si>
  <si>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</si>
  <si>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</si>
  <si>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</si>
  <si>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</si>
  <si>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</si>
  <si>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</si>
  <si>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</si>
  <si>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</si>
  <si>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</si>
  <si>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</si>
  <si>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</si>
  <si>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</si>
  <si>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</si>
  <si>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</si>
  <si>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</si>
  <si>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</si>
  <si>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</si>
  <si>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</si>
  <si>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</si>
  <si>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</si>
  <si>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</si>
  <si>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</si>
  <si>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</si>
  <si>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</si>
  <si>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</si>
  <si>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</si>
  <si>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</si>
  <si>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</si>
  <si>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</si>
  <si>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</si>
  <si>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</si>
  <si>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</si>
  <si>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</si>
  <si>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</si>
  <si>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</si>
  <si>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</si>
  <si>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</si>
  <si>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</si>
  <si>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</si>
  <si>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</si>
  <si>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</si>
  <si>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</si>
  <si>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</si>
  <si>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</si>
  <si>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</si>
  <si>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</si>
  <si>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</si>
  <si>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</si>
  <si>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</si>
  <si>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</si>
  <si>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</si>
  <si>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</si>
  <si>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</si>
  <si>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</si>
  <si>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</si>
  <si>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</si>
  <si>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</si>
  <si>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</si>
  <si>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</si>
  <si>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</si>
  <si>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</si>
  <si>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</si>
  <si>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</si>
  <si>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</si>
  <si>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</si>
  <si>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</si>
  <si>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</si>
  <si>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</si>
  <si>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</si>
  <si>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</si>
  <si>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</si>
  <si>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</si>
  <si>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</si>
  <si>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</si>
  <si>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</si>
  <si>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</si>
  <si>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</si>
  <si>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</si>
  <si>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</si>
  <si>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</si>
  <si>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</si>
  <si>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</si>
  <si>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</si>
  <si>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</si>
  <si>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</si>
  <si>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</si>
  <si>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</si>
  <si>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</si>
  <si>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</si>
  <si>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</si>
  <si>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</si>
  <si>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</si>
  <si>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</si>
  <si>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</si>
  <si>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</si>
  <si>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</si>
  <si>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</si>
  <si>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</si>
  <si>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</si>
  <si>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</si>
  <si>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</si>
  <si>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</si>
  <si>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</si>
  <si>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</si>
  <si>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</si>
  <si>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</si>
  <si>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</si>
  <si>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</si>
  <si>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</si>
  <si>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</si>
  <si>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</si>
  <si>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</si>
  <si>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</si>
  <si>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</si>
  <si>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</si>
  <si>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</si>
  <si>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</si>
  <si>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</si>
  <si>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</si>
  <si>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</si>
  <si>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</si>
  <si>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</si>
  <si>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</si>
  <si>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</si>
  <si>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</si>
  <si>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</si>
  <si>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</si>
  <si>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</si>
  <si>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</si>
  <si>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</si>
  <si>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</si>
  <si>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</si>
  <si>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</si>
  <si>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</si>
  <si>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</si>
  <si>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</si>
  <si>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</si>
  <si>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</si>
  <si>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</si>
  <si>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</si>
  <si>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</si>
  <si>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</si>
  <si>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</si>
  <si>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</si>
  <si>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</si>
  <si>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</si>
  <si>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</si>
  <si>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</si>
  <si>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</si>
  <si>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</si>
  <si>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</si>
  <si>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</si>
  <si>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</si>
  <si>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</si>
  <si>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</si>
  <si>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</si>
  <si>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</si>
  <si>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</si>
  <si>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</si>
  <si>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</si>
  <si>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</si>
  <si>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</si>
  <si>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</si>
  <si>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</si>
  <si>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</si>
  <si>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</si>
  <si>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</si>
  <si>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</si>
  <si>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</si>
  <si>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</si>
  <si>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</si>
  <si>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</si>
  <si>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</si>
  <si>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</si>
  <si>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</si>
  <si>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</si>
  <si>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</si>
  <si>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</si>
  <si>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</si>
  <si>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</si>
  <si>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</si>
  <si>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</si>
  <si>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</si>
  <si>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</si>
  <si>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</si>
  <si>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</si>
  <si>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</si>
  <si>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</si>
  <si>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</si>
  <si>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</si>
  <si>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</si>
  <si>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</si>
  <si>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</si>
  <si>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</si>
  <si>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</si>
  <si>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</si>
  <si>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</si>
  <si>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</si>
  <si>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</si>
  <si>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</si>
  <si>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</si>
  <si>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</si>
  <si>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</si>
  <si>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</si>
  <si>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</si>
  <si>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</si>
  <si>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</si>
  <si>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</si>
  <si>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</si>
  <si>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</si>
  <si>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</si>
  <si>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</si>
  <si>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</si>
  <si>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</si>
  <si>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</si>
  <si>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</si>
  <si>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</si>
  <si>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</si>
  <si>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</si>
  <si>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</si>
  <si>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</si>
  <si>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</si>
  <si>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</si>
  <si>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</si>
  <si>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</si>
  <si>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</si>
  <si>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</si>
  <si>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</si>
  <si>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</si>
  <si>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</si>
  <si>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</si>
  <si>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</si>
  <si>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</si>
  <si>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</si>
  <si>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</si>
  <si>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</si>
  <si>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</si>
  <si>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</si>
  <si>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</si>
  <si>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</si>
  <si>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</si>
  <si>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</si>
  <si>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</si>
  <si>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</si>
  <si>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</si>
  <si>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</si>
  <si>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</si>
  <si>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</si>
  <si>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</si>
  <si>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</si>
  <si>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</si>
  <si>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</si>
  <si>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</si>
  <si>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</si>
  <si>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</si>
  <si>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</si>
  <si>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</si>
  <si>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</si>
  <si>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</si>
  <si>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</si>
  <si>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</si>
  <si>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</si>
  <si>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</si>
  <si>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</si>
  <si>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</si>
  <si>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</si>
  <si>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</si>
  <si>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</si>
  <si>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</si>
  <si>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</si>
  <si>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</si>
  <si>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</si>
  <si>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</si>
  <si>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</si>
  <si>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</si>
  <si>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</si>
  <si>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</si>
  <si>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</si>
  <si>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</si>
  <si>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</si>
  <si>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</si>
  <si>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</si>
  <si>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</si>
  <si>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</si>
  <si>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</si>
  <si>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</si>
  <si>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</si>
  <si>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</si>
  <si>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</si>
  <si>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</si>
  <si>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</si>
  <si>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</si>
  <si>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</si>
  <si>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</si>
  <si>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</si>
  <si>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</si>
  <si>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</si>
  <si>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</si>
  <si>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</si>
  <si>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</si>
  <si>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</si>
  <si>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</si>
  <si>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</si>
  <si>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</si>
  <si>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</si>
  <si>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</si>
  <si>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</si>
  <si>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</si>
  <si>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</si>
  <si>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</si>
  <si>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</si>
  <si>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</si>
  <si>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</si>
  <si>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</si>
  <si>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</si>
  <si>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</si>
  <si>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</si>
  <si>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</si>
  <si>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</si>
  <si>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</si>
  <si>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</si>
  <si>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</si>
  <si>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</si>
  <si>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</si>
  <si>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</si>
  <si>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</si>
  <si>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</si>
  <si>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</si>
  <si>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</si>
  <si>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</si>
  <si>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</si>
  <si>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</si>
  <si>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</si>
  <si>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</si>
  <si>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</si>
  <si>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</si>
  <si>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</si>
  <si>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</si>
  <si>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</si>
  <si>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</si>
  <si>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</si>
  <si>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</si>
  <si>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</si>
  <si>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</si>
  <si>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</si>
  <si>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</si>
  <si>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</si>
  <si>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</si>
  <si>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</si>
  <si>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</si>
  <si>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</si>
  <si>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</si>
  <si>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</si>
  <si>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</si>
  <si>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</si>
  <si>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</si>
  <si>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</si>
  <si>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</si>
  <si>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</si>
  <si>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</si>
  <si>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</si>
  <si>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</si>
  <si>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</si>
  <si>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</si>
  <si>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</si>
  <si>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</si>
  <si>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</si>
  <si>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</si>
  <si>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</si>
  <si>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</si>
  <si>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</si>
  <si>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</si>
  <si>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</si>
  <si>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</si>
  <si>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</si>
  <si>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</si>
  <si>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</si>
  <si>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</si>
  <si>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</si>
  <si>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</si>
  <si>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</si>
  <si>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</si>
  <si>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</si>
  <si>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</si>
  <si>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</si>
  <si>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</si>
  <si>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</si>
  <si>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</si>
  <si>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</si>
  <si>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</si>
  <si>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</si>
  <si>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</si>
  <si>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</si>
  <si>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</si>
  <si>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</si>
  <si>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</si>
  <si>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</si>
  <si>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</si>
  <si>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</si>
  <si>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</si>
  <si>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</si>
  <si>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</si>
  <si>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</si>
  <si>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</si>
  <si>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</si>
  <si>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</si>
  <si>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</si>
  <si>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</si>
  <si>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</si>
  <si>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</si>
  <si>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</si>
  <si>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</si>
  <si>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</si>
  <si>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</si>
  <si>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</si>
  <si>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</si>
  <si>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</si>
  <si>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</si>
  <si>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</si>
  <si>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</si>
  <si>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</si>
  <si>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</si>
  <si>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</si>
  <si>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</si>
  <si>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</si>
  <si>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</si>
  <si>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</si>
  <si>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</si>
  <si>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</si>
  <si>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</si>
  <si>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</si>
  <si>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</si>
  <si>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</si>
  <si>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</si>
  <si>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</si>
  <si>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</si>
  <si>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</si>
  <si>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</si>
  <si>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</si>
  <si>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</si>
  <si>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</si>
  <si>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</si>
  <si>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</si>
  <si>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</si>
  <si>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</si>
  <si>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</si>
  <si>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</si>
  <si>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</si>
  <si>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</si>
  <si>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</si>
  <si>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</si>
  <si>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</si>
  <si>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</si>
  <si>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</si>
  <si>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</si>
  <si>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</si>
  <si>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</si>
  <si>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</si>
  <si>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</si>
  <si>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</si>
  <si>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</si>
  <si>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</si>
  <si>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</si>
  <si>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</si>
  <si>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</si>
  <si>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</si>
  <si>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</si>
  <si>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</si>
  <si>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</si>
  <si>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</si>
  <si>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</si>
  <si>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</si>
  <si>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</si>
  <si>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</si>
  <si>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</si>
  <si>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</si>
  <si>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</si>
  <si>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</si>
  <si>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</si>
  <si>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</si>
  <si>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</si>
  <si>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</si>
  <si>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</si>
  <si>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</si>
  <si>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</si>
  <si>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</si>
  <si>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</si>
  <si>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</si>
  <si>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</si>
  <si>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</si>
  <si>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</si>
  <si>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</si>
  <si>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</si>
  <si>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</si>
  <si>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</si>
  <si>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</si>
  <si>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</si>
  <si>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</si>
  <si>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</si>
  <si>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</si>
  <si>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</si>
  <si>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</si>
  <si>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</si>
  <si>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</si>
  <si>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</si>
  <si>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</si>
  <si>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</si>
  <si>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</si>
  <si>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</si>
  <si>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</si>
  <si>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</si>
  <si>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</si>
  <si>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</si>
  <si>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</si>
  <si>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</si>
  <si>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</si>
  <si>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</si>
  <si>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</si>
  <si>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</si>
  <si>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</si>
  <si>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</si>
  <si>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</si>
  <si>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</si>
  <si>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</si>
  <si>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</si>
  <si>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</si>
  <si>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</si>
  <si>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</si>
  <si>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</si>
  <si>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</si>
  <si>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</si>
  <si>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</si>
  <si>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</si>
  <si>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</si>
  <si>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</si>
  <si>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</si>
  <si>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</si>
  <si>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</si>
  <si>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</si>
  <si>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</si>
  <si>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</si>
  <si>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</si>
  <si>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</si>
  <si>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</si>
  <si>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</si>
  <si>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</si>
  <si>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</si>
  <si>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</si>
  <si>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</si>
  <si>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</si>
  <si>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</si>
  <si>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</si>
  <si>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</si>
  <si>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</si>
  <si>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</si>
  <si>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</si>
  <si>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</si>
  <si>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</si>
  <si>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</si>
  <si>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</si>
  <si>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</si>
  <si>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</si>
  <si>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</si>
  <si>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</si>
  <si>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</si>
  <si>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</si>
  <si>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</si>
  <si>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</si>
  <si>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</si>
  <si>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</si>
  <si>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</si>
  <si>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</si>
  <si>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</si>
  <si>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</si>
  <si>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</si>
  <si>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</si>
  <si>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</si>
  <si>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</si>
  <si>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</si>
  <si>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</si>
  <si>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</si>
  <si>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</si>
  <si>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</si>
  <si>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</si>
  <si>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</si>
  <si>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</si>
  <si>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</si>
  <si>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</si>
  <si>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</si>
  <si>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</si>
  <si>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</si>
  <si>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</si>
  <si>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</si>
  <si>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</si>
  <si>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</si>
  <si>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</si>
  <si>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</si>
  <si>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</si>
  <si>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</si>
  <si>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</si>
  <si>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</si>
  <si>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</si>
  <si>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</si>
  <si>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</si>
  <si>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</si>
  <si>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</si>
  <si>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</si>
  <si>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</si>
  <si>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</si>
  <si>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</si>
  <si>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</si>
  <si>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</si>
  <si>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</si>
  <si>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</si>
  <si>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</si>
  <si>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</si>
  <si>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</si>
  <si>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</si>
  <si>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</si>
  <si>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</si>
  <si>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</si>
  <si>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</si>
  <si>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</si>
  <si>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</si>
  <si>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</si>
  <si>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</si>
  <si>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</si>
  <si>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</si>
  <si>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</si>
  <si>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</si>
  <si>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</si>
  <si>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</si>
  <si>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</si>
  <si>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</si>
  <si>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</si>
  <si>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</si>
  <si>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</si>
  <si>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</si>
  <si>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</si>
  <si>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</si>
  <si>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</si>
  <si>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</si>
  <si>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</si>
  <si>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</si>
  <si>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</si>
  <si>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</si>
  <si>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</si>
  <si>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</si>
  <si>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</si>
  <si>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</si>
  <si>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</si>
  <si>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</si>
  <si>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</si>
  <si>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</si>
  <si>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</si>
  <si>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</si>
  <si>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</si>
  <si>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</si>
  <si>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</si>
  <si>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</si>
  <si>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</si>
  <si>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</si>
  <si>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</si>
  <si>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</si>
  <si>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</si>
  <si>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</si>
  <si>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</si>
  <si>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</si>
  <si>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</si>
  <si>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</si>
  <si>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</si>
  <si>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</si>
  <si>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</si>
  <si>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</si>
  <si>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</si>
  <si>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</si>
  <si>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</si>
  <si>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</si>
  <si>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</si>
  <si>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</si>
  <si>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</si>
  <si>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</si>
  <si>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</si>
  <si>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</si>
  <si>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</si>
  <si>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</si>
  <si>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</si>
  <si>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</si>
  <si>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</si>
  <si>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</si>
  <si>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</si>
  <si>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</si>
  <si>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</si>
  <si>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</si>
  <si>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</si>
  <si>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</si>
  <si>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</si>
  <si>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</si>
  <si>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</si>
  <si>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</si>
  <si>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</si>
  <si>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</si>
  <si>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</si>
  <si>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</si>
  <si>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</si>
  <si>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</si>
  <si>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</si>
  <si>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</si>
  <si>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</si>
  <si>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</si>
  <si>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</si>
  <si>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</si>
  <si>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</si>
  <si>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</si>
  <si>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</si>
  <si>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</si>
  <si>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</si>
  <si>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</si>
  <si>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</si>
  <si>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</si>
  <si>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</si>
  <si>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</si>
  <si>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</si>
  <si>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</si>
  <si>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</si>
  <si>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</si>
  <si>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</si>
  <si>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</si>
  <si>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</si>
  <si>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</si>
  <si>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</si>
  <si>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</si>
  <si>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</si>
  <si>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</si>
  <si>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</si>
  <si>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</si>
  <si>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</si>
  <si>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</si>
  <si>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</si>
  <si>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</si>
  <si>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</si>
  <si>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</si>
  <si>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</si>
  <si>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</si>
  <si>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</si>
  <si>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</si>
  <si>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</si>
  <si>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</si>
  <si>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</si>
  <si>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</si>
  <si>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</si>
  <si>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</si>
  <si>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</si>
  <si>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</si>
  <si>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</si>
  <si>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</si>
  <si>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</si>
  <si>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</si>
  <si>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</si>
  <si>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</si>
  <si>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</si>
  <si>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</si>
  <si>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</si>
  <si>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</si>
  <si>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</si>
  <si>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</si>
  <si>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</si>
  <si>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</si>
  <si>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</si>
  <si>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</si>
  <si>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</si>
  <si>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</si>
  <si>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</si>
  <si>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</si>
  <si>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</si>
  <si>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</si>
  <si>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</si>
  <si>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</si>
  <si>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</si>
  <si>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</si>
  <si>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</si>
  <si>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</si>
  <si>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</si>
  <si>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</si>
  <si>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</si>
  <si>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</si>
  <si>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</si>
  <si>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</si>
  <si>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</si>
  <si>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</si>
  <si>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</si>
  <si>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</si>
  <si>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</si>
  <si>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</si>
  <si>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</si>
  <si>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</si>
  <si>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</si>
  <si>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</si>
  <si>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</si>
  <si>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</si>
  <si>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</si>
  <si>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</si>
  <si>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</si>
  <si>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</si>
  <si>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</si>
  <si>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</si>
  <si>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</si>
  <si>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</si>
  <si>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</si>
  <si>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</si>
  <si>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</si>
  <si>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</si>
  <si>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</si>
  <si>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</si>
  <si>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</si>
  <si>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</si>
  <si>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</si>
  <si>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</si>
  <si>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</si>
  <si>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</si>
  <si>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</si>
  <si>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</si>
  <si>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</si>
  <si>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</si>
  <si>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</si>
  <si>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</si>
  <si>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</si>
  <si>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</si>
  <si>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</si>
  <si>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</si>
  <si>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</si>
  <si>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</si>
  <si>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</si>
  <si>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</si>
  <si>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</si>
  <si>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</si>
  <si>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</si>
  <si>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</si>
  <si>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</si>
  <si>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</si>
  <si>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</si>
  <si>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</si>
  <si>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</si>
  <si>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</si>
  <si>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</si>
  <si>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</si>
  <si>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</si>
  <si>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</si>
  <si>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</si>
  <si>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</si>
  <si>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</si>
  <si>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</si>
  <si>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</si>
  <si>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</si>
  <si>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</si>
  <si>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</si>
  <si>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</si>
  <si>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</si>
  <si>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</si>
  <si>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</si>
  <si>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</si>
  <si>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</si>
  <si>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</si>
  <si>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</si>
  <si>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</si>
  <si>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</si>
  <si>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</si>
  <si>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</si>
  <si>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</si>
  <si>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</si>
  <si>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</si>
  <si>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</si>
  <si>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</si>
  <si>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</si>
  <si>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</si>
  <si>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</si>
  <si>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</si>
  <si>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</si>
  <si>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</si>
  <si>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</si>
  <si>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</si>
  <si>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</si>
  <si>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</si>
  <si>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</si>
  <si>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</si>
  <si>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</si>
  <si>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</si>
  <si>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</si>
  <si>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</si>
  <si>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</si>
  <si>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</si>
  <si>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</si>
  <si>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</si>
  <si>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</si>
  <si>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</si>
  <si>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</si>
  <si>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</si>
  <si>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</si>
  <si>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</si>
  <si>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</si>
  <si>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</si>
  <si>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</si>
  <si>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</si>
  <si>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</si>
  <si>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</si>
  <si>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</si>
  <si>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</si>
  <si>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</si>
  <si>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</si>
  <si>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</si>
  <si>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</si>
  <si>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</si>
  <si>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</si>
  <si>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</si>
  <si>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</si>
  <si>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</si>
  <si>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</si>
  <si>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</si>
  <si>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</si>
  <si>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</si>
  <si>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</si>
  <si>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</si>
  <si>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</si>
  <si>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</si>
  <si>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</si>
  <si>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</si>
  <si>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</si>
  <si>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</si>
  <si>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</si>
  <si>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</si>
  <si>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</si>
  <si>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</si>
  <si>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</si>
  <si>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</si>
  <si>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</si>
  <si>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</si>
  <si>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</si>
  <si>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</si>
  <si>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</si>
  <si>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</si>
  <si>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</si>
  <si>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</si>
  <si>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</si>
  <si>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</si>
  <si>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</si>
  <si>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</si>
  <si>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</si>
  <si>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</si>
  <si>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</si>
  <si>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</si>
  <si>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</si>
  <si>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</si>
  <si>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</si>
  <si>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</si>
  <si>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</si>
  <si>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</si>
  <si>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</si>
  <si>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</si>
  <si>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</si>
  <si>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</si>
  <si>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</si>
  <si>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</si>
  <si>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</si>
  <si>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</si>
  <si>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</si>
  <si>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</si>
  <si>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</si>
  <si>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</si>
  <si>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</si>
  <si>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</si>
  <si>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</si>
  <si>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</si>
  <si>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</si>
  <si>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</si>
  <si>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</si>
  <si>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</si>
  <si>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</si>
  <si>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</si>
  <si>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</si>
  <si>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</si>
  <si>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</si>
  <si>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</si>
  <si>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</si>
  <si>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</si>
  <si>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</si>
  <si>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</si>
  <si>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</si>
  <si>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</si>
  <si>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</si>
  <si>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</si>
  <si>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</si>
  <si>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</si>
  <si>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</si>
  <si>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</si>
  <si>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</si>
  <si>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</si>
  <si>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</si>
  <si>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</si>
  <si>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</si>
  <si>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</si>
  <si>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</si>
  <si>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</si>
  <si>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</si>
  <si>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</si>
  <si>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</si>
  <si>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</si>
  <si>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</si>
  <si>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</si>
  <si>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</si>
  <si>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</si>
  <si>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</si>
  <si>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</si>
  <si>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</si>
  <si>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</si>
  <si>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</si>
  <si>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</si>
  <si>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</si>
  <si>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</si>
  <si>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</si>
  <si>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</si>
  <si>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</si>
  <si>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</si>
  <si>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</si>
  <si>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</si>
  <si>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</si>
  <si>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</si>
  <si>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</si>
  <si>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</si>
  <si>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</si>
  <si>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</si>
  <si>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</si>
  <si>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</si>
  <si>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</si>
  <si>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</si>
  <si>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</si>
  <si>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</si>
  <si>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</si>
  <si>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</si>
  <si>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</si>
  <si>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</si>
  <si>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</si>
  <si>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</si>
  <si>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</si>
  <si>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</si>
  <si>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</si>
  <si>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</si>
  <si>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</si>
  <si>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</si>
  <si>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</si>
  <si>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</si>
  <si>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</si>
  <si>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</si>
  <si>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</si>
  <si>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</si>
  <si>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</si>
  <si>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</si>
  <si>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</si>
  <si>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</si>
  <si>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</si>
  <si>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</si>
  <si>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</si>
  <si>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</si>
  <si>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</si>
  <si>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</si>
  <si>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</si>
  <si>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</si>
  <si>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</si>
  <si>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</si>
  <si>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</si>
  <si>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</si>
  <si>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</si>
  <si>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</si>
  <si>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</si>
  <si>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</si>
  <si>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</si>
  <si>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</si>
  <si>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</si>
  <si>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</si>
  <si>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</si>
  <si>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</si>
  <si>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</si>
  <si>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</si>
  <si>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</si>
  <si>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</si>
  <si>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</si>
  <si>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</si>
  <si>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</si>
  <si>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</si>
  <si>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</si>
  <si>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</si>
  <si>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</si>
  <si>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</si>
  <si>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</si>
  <si>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</si>
  <si>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</si>
  <si>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</si>
  <si>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</si>
  <si>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</si>
  <si>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</si>
  <si>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</si>
  <si>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</si>
  <si>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</si>
  <si>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</si>
  <si>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</si>
  <si>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</si>
  <si>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</si>
  <si>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</si>
  <si>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</si>
  <si>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</si>
  <si>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</si>
  <si>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</si>
  <si>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</si>
  <si>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</si>
  <si>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</si>
  <si>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</si>
  <si>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</si>
  <si>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</si>
  <si>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</si>
  <si>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</si>
  <si>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</si>
  <si>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</si>
  <si>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</si>
  <si>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</si>
  <si>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</si>
  <si>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</si>
  <si>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</si>
  <si>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</si>
  <si>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</si>
  <si>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</si>
  <si>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</si>
  <si>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</si>
  <si>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</si>
  <si>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</si>
  <si>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</si>
  <si>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</si>
  <si>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</si>
  <si>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</si>
  <si>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</si>
  <si>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</si>
  <si>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</si>
  <si>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</si>
  <si>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</si>
  <si>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</si>
  <si>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</si>
  <si>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</si>
  <si>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</si>
  <si>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</si>
  <si>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</si>
  <si>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</si>
  <si>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</si>
  <si>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</si>
  <si>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</si>
  <si>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</si>
  <si>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</si>
  <si>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</si>
  <si>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</si>
  <si>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</si>
  <si>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</si>
  <si>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</si>
  <si>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</si>
  <si>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</si>
  <si>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</si>
  <si>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</si>
  <si>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</si>
  <si>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</si>
  <si>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</si>
  <si>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</si>
  <si>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</si>
  <si>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</si>
  <si>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</si>
  <si>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</si>
  <si>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</si>
  <si>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</si>
  <si>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</si>
  <si>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</si>
  <si>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</si>
  <si>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</si>
  <si>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</si>
  <si>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</si>
  <si>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</si>
  <si>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</si>
  <si>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</si>
  <si>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</si>
  <si>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</si>
  <si>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</si>
  <si>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</si>
  <si>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</si>
  <si>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</si>
  <si>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</si>
  <si>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</si>
  <si>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</si>
  <si>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</si>
  <si>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</si>
  <si>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</si>
  <si>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</si>
  <si>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</si>
  <si>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</si>
  <si>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</si>
  <si>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</si>
  <si>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</si>
  <si>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</si>
  <si>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</si>
  <si>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</si>
  <si>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</si>
  <si>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</si>
  <si>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</si>
  <si>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</si>
  <si>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</si>
  <si>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</si>
  <si>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</si>
  <si>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</si>
  <si>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</si>
  <si>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</si>
  <si>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</si>
  <si>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</si>
  <si>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</si>
  <si>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</si>
  <si>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</si>
  <si>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</si>
  <si>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</si>
  <si>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</si>
  <si>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</si>
  <si>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</si>
  <si>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</si>
  <si>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</si>
  <si>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</si>
  <si>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</si>
  <si>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</si>
  <si>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</si>
  <si>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</si>
  <si>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</si>
  <si>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</si>
  <si>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</si>
  <si>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</si>
  <si>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</si>
  <si>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</si>
  <si>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</si>
  <si>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</si>
  <si>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</si>
  <si>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</si>
  <si>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</si>
  <si>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</si>
  <si>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</si>
  <si>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</si>
  <si>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</si>
  <si>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</si>
  <si>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</si>
  <si>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</si>
  <si>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</si>
  <si>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</si>
  <si>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</si>
  <si>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</si>
  <si>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</si>
  <si>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</si>
  <si>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</si>
  <si>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</si>
  <si>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</si>
  <si>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</si>
  <si>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</si>
  <si>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</si>
  <si>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</si>
  <si>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</si>
  <si>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</si>
  <si>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</si>
  <si>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</si>
  <si>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</si>
  <si>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</si>
  <si>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</si>
  <si>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</si>
  <si>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</si>
  <si>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</si>
  <si>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</si>
  <si>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</si>
  <si>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</si>
  <si>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</si>
  <si>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</si>
  <si>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</si>
  <si>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</si>
  <si>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</si>
  <si>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</si>
  <si>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</si>
  <si>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</si>
  <si>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</si>
  <si>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</si>
  <si>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</si>
  <si>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</si>
  <si>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</si>
  <si>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</si>
  <si>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</si>
  <si>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</si>
  <si>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</si>
  <si>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</si>
  <si>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</si>
  <si>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</si>
  <si>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</si>
  <si>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</si>
  <si>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</si>
  <si>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</si>
  <si>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</si>
  <si>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</si>
  <si>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</si>
  <si>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</si>
  <si>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</si>
  <si>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</si>
  <si>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</si>
  <si>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</si>
  <si>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</si>
  <si>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</si>
  <si>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</si>
  <si>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</si>
  <si>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</si>
  <si>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</si>
  <si>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</si>
  <si>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</si>
  <si>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</si>
  <si>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</si>
  <si>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</si>
  <si>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</si>
  <si>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</si>
  <si>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</si>
  <si>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</si>
  <si>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</si>
  <si>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</si>
  <si>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</si>
  <si>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</si>
  <si>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</si>
  <si>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</si>
  <si>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</si>
  <si>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</si>
  <si>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</si>
  <si>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</si>
  <si>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</si>
  <si>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</si>
  <si>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</si>
  <si>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</si>
  <si>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</si>
  <si>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</si>
  <si>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</si>
  <si>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</si>
  <si>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</si>
  <si>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</si>
  <si>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</si>
  <si>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</si>
  <si>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</si>
  <si>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</si>
  <si>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</si>
  <si>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</si>
  <si>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</si>
  <si>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</si>
  <si>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</si>
  <si>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</si>
  <si>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</si>
  <si>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</si>
  <si>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</si>
  <si>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</si>
  <si>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</si>
  <si>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</si>
  <si>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</si>
  <si>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</si>
  <si>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</si>
  <si>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</si>
  <si>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</si>
  <si>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</si>
  <si>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</si>
  <si>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</si>
  <si>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</si>
  <si>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</si>
  <si>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</si>
  <si>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</si>
  <si>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</si>
  <si>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</si>
  <si>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</si>
  <si>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</si>
  <si>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</si>
  <si>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</si>
  <si>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</si>
  <si>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</si>
  <si>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</si>
  <si>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</si>
  <si>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</si>
  <si>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</si>
  <si>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</si>
  <si>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</si>
  <si>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</si>
  <si>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</si>
  <si>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</si>
  <si>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</si>
  <si>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</si>
  <si>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</si>
  <si>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</si>
  <si>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</si>
  <si>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</si>
  <si>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</si>
  <si>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</si>
  <si>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</si>
  <si>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</si>
  <si>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</si>
  <si>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</si>
  <si>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</si>
  <si>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</si>
  <si>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</si>
  <si>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</si>
  <si>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</si>
  <si>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</si>
  <si>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</si>
  <si>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</si>
  <si>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</si>
  <si>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</si>
  <si>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</si>
  <si>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</si>
  <si>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</si>
  <si>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</si>
  <si>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</si>
  <si>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</si>
  <si>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</si>
  <si>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</si>
  <si>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</si>
  <si>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</si>
  <si>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</si>
  <si>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</si>
  <si>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</si>
  <si>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</si>
  <si>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</si>
  <si>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</si>
  <si>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</si>
  <si>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</si>
  <si>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</si>
  <si>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</si>
  <si>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</si>
  <si>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</si>
  <si>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</si>
  <si>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</si>
  <si>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</si>
  <si>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</si>
  <si>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</si>
  <si>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</si>
  <si>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</si>
  <si>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</si>
  <si>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</si>
  <si>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</si>
  <si>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</si>
  <si>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</si>
  <si>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</si>
  <si>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</si>
  <si>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</si>
  <si>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</si>
  <si>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</si>
  <si>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</si>
  <si>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</si>
  <si>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</si>
  <si>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</si>
  <si>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</si>
  <si>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</si>
  <si>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</si>
  <si>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</si>
  <si>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</si>
  <si>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</si>
  <si>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</si>
  <si>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</si>
  <si>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</si>
  <si>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</si>
  <si>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</si>
  <si>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</si>
  <si>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</si>
  <si>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</si>
  <si>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</si>
  <si>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</si>
  <si>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</si>
  <si>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</si>
  <si>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</si>
  <si>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</si>
  <si>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</si>
  <si>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</si>
  <si>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</si>
  <si>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</si>
  <si>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</si>
  <si>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</si>
  <si>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</si>
  <si>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</si>
  <si>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</si>
  <si>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</si>
  <si>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</si>
  <si>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</si>
  <si>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</si>
  <si>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</si>
  <si>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</si>
  <si>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</si>
  <si>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</si>
  <si>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</si>
  <si>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</si>
  <si>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</si>
  <si>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</si>
  <si>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</si>
  <si>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</si>
  <si>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</si>
  <si>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</si>
  <si>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</si>
  <si>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</si>
  <si>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</si>
  <si>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</si>
  <si>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</si>
  <si>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</si>
  <si>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</si>
  <si>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</si>
  <si>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</si>
  <si>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</si>
  <si>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</si>
  <si>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</si>
  <si>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</si>
  <si>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</si>
  <si>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</si>
  <si>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</si>
  <si>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</si>
  <si>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</si>
  <si>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</si>
  <si>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</si>
  <si>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</si>
  <si>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</si>
  <si>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</si>
  <si>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</si>
  <si>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</si>
  <si>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</si>
  <si>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</si>
  <si>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</si>
  <si>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</si>
  <si>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</si>
  <si>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</si>
  <si>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</si>
  <si>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</si>
  <si>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</si>
  <si>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</si>
  <si>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</si>
  <si>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</si>
  <si>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</si>
  <si>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</si>
  <si>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</si>
  <si>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</si>
  <si>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</si>
  <si>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</si>
  <si>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</si>
  <si>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</si>
  <si>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</si>
  <si>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</si>
  <si>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</si>
  <si>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</si>
  <si>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</si>
  <si>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</si>
  <si>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</si>
  <si>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</si>
  <si>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</si>
  <si>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</si>
  <si>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</si>
  <si>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</si>
  <si>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</si>
  <si>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</si>
  <si>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</si>
  <si>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</si>
  <si>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</si>
  <si>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</si>
  <si>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</si>
  <si>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</si>
  <si>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</si>
  <si>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</si>
  <si>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</si>
  <si>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</si>
  <si>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</si>
  <si>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</si>
  <si>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</si>
  <si>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</si>
  <si>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</si>
  <si>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</si>
  <si>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</si>
  <si>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</si>
  <si>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</si>
  <si>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</si>
  <si>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</si>
  <si>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</si>
  <si>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</si>
  <si>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</si>
  <si>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</si>
  <si>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</si>
  <si>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</si>
  <si>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</si>
  <si>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</si>
  <si>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</si>
  <si>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</si>
  <si>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</si>
  <si>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</si>
  <si>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</si>
  <si>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</si>
  <si>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</si>
  <si>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</si>
  <si>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</si>
  <si>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</si>
  <si>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</si>
  <si>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</si>
  <si>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</si>
  <si>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</si>
  <si>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</si>
  <si>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</si>
  <si>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</si>
  <si>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</si>
  <si>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</si>
  <si>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</si>
  <si>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</si>
  <si>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</si>
  <si>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</si>
  <si>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</si>
  <si>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</si>
  <si>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</si>
  <si>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</si>
  <si>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</si>
  <si>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</si>
  <si>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</si>
  <si>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</si>
  <si>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</si>
  <si>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</si>
  <si>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</si>
  <si>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</si>
  <si>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</si>
  <si>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</si>
  <si>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</si>
  <si>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</si>
  <si>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</si>
  <si>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</si>
  <si>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</si>
  <si>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</si>
  <si>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</si>
  <si>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</si>
  <si>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</si>
  <si>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</si>
  <si>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</si>
  <si>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</si>
  <si>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</si>
  <si>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</si>
  <si>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</si>
  <si>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</si>
  <si>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</si>
  <si>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</si>
  <si>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</si>
  <si>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</si>
  <si>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</si>
  <si>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</si>
  <si>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</si>
  <si>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</si>
  <si>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</si>
  <si>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</si>
  <si>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</si>
  <si>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</si>
  <si>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</si>
  <si>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</si>
  <si>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</si>
  <si>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</si>
  <si>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</si>
  <si>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</si>
  <si>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</si>
  <si>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</si>
  <si>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</si>
  <si>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</si>
  <si>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</si>
  <si>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</si>
  <si>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</si>
  <si>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</si>
  <si>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</si>
  <si>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</si>
  <si>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</si>
  <si>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</si>
  <si>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</si>
  <si>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</si>
  <si>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</si>
  <si>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</si>
  <si>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</si>
  <si>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</si>
  <si>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</si>
  <si>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</si>
  <si>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</si>
  <si>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</si>
  <si>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</si>
  <si>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</si>
  <si>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</si>
  <si>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</si>
  <si>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</si>
  <si>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</si>
  <si>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</si>
  <si>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</si>
  <si>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</si>
  <si>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</si>
  <si>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</si>
  <si>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</si>
  <si>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</si>
  <si>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</si>
  <si>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</si>
  <si>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</si>
  <si>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</si>
  <si>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</si>
  <si>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</si>
  <si>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</si>
  <si>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</si>
  <si>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</si>
  <si>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</si>
  <si>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</si>
  <si>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</si>
  <si>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</si>
  <si>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</si>
  <si>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</si>
  <si>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</si>
  <si>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</si>
  <si>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</si>
  <si>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</si>
  <si>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</si>
  <si>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</si>
  <si>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</si>
  <si>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</si>
  <si>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</si>
  <si>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</si>
  <si>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</si>
  <si>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</si>
  <si>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</si>
  <si>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</si>
  <si>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</si>
  <si>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</si>
  <si>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</si>
  <si>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</si>
  <si>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</si>
  <si>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</si>
  <si>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</si>
  <si>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</si>
  <si>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</si>
  <si>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</si>
  <si>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</si>
  <si>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</si>
  <si>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</si>
  <si>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</si>
  <si>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</si>
  <si>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</si>
  <si>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</si>
  <si>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</si>
  <si>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</si>
  <si>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</si>
  <si>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</si>
  <si>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</si>
  <si>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</si>
  <si>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</si>
  <si>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</si>
  <si>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</si>
  <si>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</si>
  <si>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</si>
  <si>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</si>
  <si>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</si>
  <si>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</si>
  <si>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</si>
  <si>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</si>
  <si>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</si>
  <si>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</si>
  <si>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</si>
  <si>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</si>
  <si>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</si>
  <si>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</si>
  <si>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</si>
  <si>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</si>
  <si>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</si>
  <si>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</si>
  <si>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</si>
  <si>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</si>
  <si>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</si>
  <si>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</si>
  <si>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</si>
  <si>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</si>
  <si>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</si>
  <si>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</si>
  <si>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</si>
  <si>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</si>
  <si>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</si>
  <si>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</si>
  <si>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</si>
  <si>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</si>
  <si>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</si>
  <si>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</si>
  <si>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</si>
  <si>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</si>
  <si>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</si>
  <si>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</si>
  <si>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</si>
  <si>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</si>
  <si>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</si>
  <si>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</si>
  <si>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</si>
  <si>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</si>
  <si>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</si>
  <si>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</si>
  <si>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</si>
  <si>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</si>
  <si>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</si>
  <si>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</si>
  <si>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</si>
  <si>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</si>
  <si>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</si>
  <si>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</si>
  <si>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</si>
  <si>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</si>
  <si>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</si>
  <si>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</si>
  <si>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</si>
  <si>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</si>
  <si>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</si>
  <si>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</si>
  <si>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</si>
  <si>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</si>
  <si>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</si>
  <si>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</si>
  <si>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</si>
  <si>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</si>
  <si>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</si>
  <si>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</si>
  <si>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</si>
  <si>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</si>
  <si>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</si>
  <si>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</si>
  <si>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</si>
  <si>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</si>
  <si>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</si>
  <si>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</si>
  <si>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</si>
  <si>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</si>
  <si>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</si>
  <si>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</si>
  <si>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</si>
  <si>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</si>
  <si>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</si>
  <si>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</si>
  <si>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</si>
  <si>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</si>
  <si>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</si>
  <si>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</si>
  <si>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</si>
  <si>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</si>
  <si>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</si>
  <si>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</si>
  <si>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</si>
  <si>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</si>
  <si>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</si>
  <si>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</si>
  <si>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</si>
  <si>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</si>
  <si>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</si>
  <si>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</si>
  <si>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</si>
  <si>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</si>
  <si>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</si>
  <si>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</si>
  <si>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</si>
  <si>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</si>
  <si>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</si>
  <si>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</si>
  <si>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</si>
  <si>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</si>
  <si>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</si>
  <si>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</si>
  <si>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</si>
  <si>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</si>
  <si>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</si>
  <si>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</si>
  <si>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</si>
  <si>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</si>
  <si>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</si>
  <si>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</si>
  <si>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</si>
  <si>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</si>
  <si>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</si>
  <si>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</si>
  <si>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</si>
  <si>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</si>
  <si>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</si>
  <si>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</si>
  <si>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</si>
  <si>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</si>
  <si>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</si>
  <si>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</si>
  <si>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</si>
  <si>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</si>
  <si>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</si>
  <si>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</si>
  <si>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</si>
  <si>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</si>
  <si>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</si>
  <si>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</si>
  <si>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</si>
  <si>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</si>
  <si>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</si>
  <si>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</si>
  <si>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</si>
  <si>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</si>
  <si>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</si>
  <si>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</si>
  <si>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</si>
  <si>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</si>
  <si>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</si>
  <si>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</si>
  <si>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</si>
  <si>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</si>
  <si>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</si>
  <si>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</si>
  <si>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</si>
  <si>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</si>
  <si>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</si>
  <si>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</si>
  <si>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</si>
  <si>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</si>
  <si>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</si>
  <si>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</si>
  <si>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</si>
  <si>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</si>
  <si>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</si>
  <si>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</si>
  <si>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</si>
  <si>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</si>
  <si>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</si>
  <si>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</si>
  <si>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</si>
  <si>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</si>
  <si>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</si>
  <si>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</si>
  <si>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</si>
  <si>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</si>
  <si>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</si>
  <si>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</si>
  <si>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</si>
  <si>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</si>
  <si>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</si>
  <si>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</si>
  <si>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</si>
  <si>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</si>
  <si>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</si>
  <si>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</si>
  <si>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</si>
  <si>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</si>
  <si>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</si>
  <si>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</si>
  <si>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</si>
  <si>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</si>
  <si>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</si>
  <si>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</si>
  <si>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</si>
  <si>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</si>
  <si>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</si>
  <si>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</si>
  <si>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</si>
  <si>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</si>
  <si>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</si>
  <si>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</si>
  <si>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</si>
  <si>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</si>
  <si>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</si>
  <si>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</si>
  <si>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</si>
  <si>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</si>
  <si>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</si>
  <si>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</si>
  <si>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</si>
  <si>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</si>
  <si>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</si>
  <si>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</si>
  <si>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</si>
  <si>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</si>
  <si>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</si>
  <si>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</si>
  <si>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</si>
  <si>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</si>
  <si>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</si>
  <si>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</si>
  <si>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</si>
  <si>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</si>
  <si>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</si>
  <si>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</si>
  <si>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</si>
  <si>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</si>
  <si>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</si>
  <si>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</si>
  <si>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</si>
  <si>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</si>
  <si>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</si>
  <si>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</si>
  <si>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</si>
  <si>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</si>
  <si>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</si>
  <si>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</si>
  <si>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</si>
  <si>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</si>
  <si>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</si>
  <si>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</si>
  <si>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</si>
  <si>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</si>
  <si>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</si>
  <si>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</si>
  <si>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</si>
  <si>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</si>
  <si>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</si>
  <si>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</si>
  <si>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</si>
  <si>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</si>
  <si>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</si>
  <si>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</si>
  <si>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</si>
  <si>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</si>
  <si>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</si>
  <si>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</si>
  <si>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</si>
  <si>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</si>
  <si>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</si>
  <si>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</si>
  <si>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</si>
  <si>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</si>
  <si>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</si>
  <si>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</si>
  <si>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</si>
  <si>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</si>
  <si>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</si>
  <si>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</si>
  <si>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</si>
  <si>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</si>
  <si>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</si>
  <si>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</si>
  <si>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</si>
  <si>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</si>
  <si>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</si>
  <si>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</si>
  <si>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</si>
  <si>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</si>
  <si>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</si>
  <si>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</si>
  <si>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</si>
  <si>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</si>
  <si>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</si>
  <si>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</si>
  <si>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</si>
  <si>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</si>
  <si>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</si>
  <si>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</si>
  <si>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</si>
  <si>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</si>
  <si>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</si>
  <si>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</si>
  <si>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</si>
  <si>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</si>
  <si>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</si>
  <si>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</si>
  <si>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</si>
  <si>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</si>
  <si>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</si>
  <si>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</si>
  <si>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</si>
  <si>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</si>
  <si>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</si>
  <si>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</si>
  <si>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</si>
  <si>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</si>
  <si>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</si>
  <si>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</si>
  <si>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</si>
  <si>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</si>
  <si>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</si>
  <si>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</si>
  <si>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</si>
  <si>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</si>
  <si>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</si>
  <si>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</si>
  <si>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</si>
  <si>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</si>
  <si>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</si>
  <si>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</si>
  <si>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</si>
  <si>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</si>
  <si>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</si>
  <si>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</si>
  <si>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</si>
  <si>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</si>
  <si>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</si>
  <si>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</si>
  <si>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</si>
  <si>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</si>
  <si>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</si>
  <si>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</si>
  <si>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</si>
  <si>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</si>
  <si>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</si>
  <si>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</si>
  <si>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</si>
  <si>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</si>
  <si>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</si>
  <si>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</si>
  <si>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</si>
  <si>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</si>
  <si>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</si>
  <si>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</si>
  <si>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</si>
  <si>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</si>
  <si>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</si>
  <si>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</si>
  <si>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</si>
  <si>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</si>
  <si>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</si>
  <si>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</si>
  <si>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</si>
  <si>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</si>
  <si>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</si>
  <si>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</si>
  <si>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</si>
  <si>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</si>
  <si>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</si>
  <si>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</si>
  <si>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</si>
  <si>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</si>
  <si>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</si>
  <si>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</si>
  <si>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</si>
  <si>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</si>
  <si>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</si>
  <si>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</si>
  <si>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</si>
  <si>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</si>
  <si>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</si>
  <si>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</si>
  <si>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</si>
  <si>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</si>
  <si>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</si>
  <si>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</si>
  <si>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</si>
  <si>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</si>
  <si>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</si>
  <si>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</si>
  <si>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</si>
  <si>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</si>
  <si>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</si>
  <si>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</si>
  <si>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</si>
  <si>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</si>
  <si>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</si>
  <si>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</si>
  <si>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</si>
  <si>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</si>
  <si>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</si>
  <si>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</si>
  <si>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</si>
  <si>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</si>
  <si>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</si>
  <si>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</si>
  <si>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</si>
  <si>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</si>
  <si>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</si>
  <si>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</si>
  <si>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</si>
  <si>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</si>
  <si>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</si>
  <si>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</si>
  <si>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</si>
  <si>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</si>
  <si>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</si>
  <si>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</si>
  <si>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</si>
  <si>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</si>
  <si>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</si>
  <si>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</si>
  <si>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</si>
  <si>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</si>
  <si>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</si>
  <si>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</si>
  <si>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</si>
  <si>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</si>
  <si>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</si>
  <si>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</si>
  <si>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</si>
  <si>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</si>
  <si>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</si>
  <si>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</si>
  <si>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</si>
  <si>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</si>
  <si>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</si>
  <si>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</si>
  <si>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</si>
  <si>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</si>
  <si>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</si>
  <si>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</si>
  <si>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</si>
  <si>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</si>
  <si>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</si>
  <si>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</si>
  <si>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</si>
  <si>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</si>
  <si>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</si>
  <si>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</si>
  <si>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</si>
  <si>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</si>
  <si>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</si>
  <si>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</si>
  <si>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</si>
  <si>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</si>
  <si>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</si>
  <si>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</si>
  <si>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</si>
  <si>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</si>
  <si>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</si>
  <si>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</si>
  <si>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</si>
  <si>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</si>
  <si>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</si>
  <si>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</si>
  <si>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</si>
  <si>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</si>
  <si>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</si>
  <si>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</si>
  <si>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</si>
  <si>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</si>
  <si>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</si>
  <si>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</si>
  <si>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</si>
  <si>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</si>
  <si>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</si>
  <si>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</si>
  <si>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</si>
  <si>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</si>
  <si>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</si>
  <si>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</si>
  <si>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</si>
  <si>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</si>
  <si>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</si>
  <si>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</si>
  <si>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</si>
  <si>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</si>
  <si>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</si>
  <si>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</si>
  <si>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</si>
  <si>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</si>
  <si>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</si>
  <si>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</si>
  <si>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</si>
  <si>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</si>
  <si>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</si>
  <si>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</si>
  <si>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</si>
  <si>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</si>
  <si>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</si>
  <si>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</si>
  <si>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</si>
  <si>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</si>
  <si>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</si>
  <si>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</si>
  <si>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</si>
  <si>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</si>
  <si>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</si>
  <si>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</si>
  <si>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</si>
  <si>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</si>
  <si>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</si>
  <si>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</si>
  <si>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</si>
  <si>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</si>
  <si>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</si>
  <si>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</si>
  <si>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</si>
  <si>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</si>
  <si>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</si>
  <si>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</si>
  <si>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</si>
  <si>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</si>
  <si>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</si>
  <si>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</si>
  <si>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</si>
  <si>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</si>
  <si>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</si>
  <si>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</si>
  <si>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</si>
  <si>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</si>
  <si>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</si>
  <si>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</si>
  <si>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</si>
  <si>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</si>
  <si>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</si>
  <si>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</si>
  <si>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</si>
  <si>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</si>
  <si>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</si>
  <si>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</si>
  <si>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</si>
  <si>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</si>
  <si>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</si>
  <si>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</si>
  <si>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</si>
  <si>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</si>
  <si>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</si>
  <si>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</si>
  <si>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</si>
  <si>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</si>
  <si>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</si>
  <si>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</si>
  <si>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</si>
  <si>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</si>
  <si>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</si>
  <si>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</si>
  <si>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</si>
  <si>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</si>
  <si>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</si>
  <si>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</si>
  <si>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</si>
  <si>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</si>
  <si>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</si>
  <si>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</si>
  <si>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</si>
  <si>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</si>
  <si>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</si>
  <si>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</si>
  <si>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</si>
  <si>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</si>
  <si>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</si>
  <si>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</si>
  <si>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</si>
  <si>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</si>
  <si>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</si>
  <si>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</si>
  <si>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</si>
  <si>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</si>
  <si>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</si>
  <si>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</si>
  <si>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</si>
  <si>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</si>
  <si>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</si>
  <si>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</si>
  <si>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</si>
  <si>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</si>
  <si>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</si>
  <si>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</si>
  <si>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</si>
  <si>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</si>
  <si>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</si>
  <si>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</si>
  <si>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</si>
  <si>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</si>
  <si>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</si>
  <si>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</si>
  <si>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</si>
  <si>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</si>
  <si>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</si>
  <si>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</si>
  <si>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</si>
  <si>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</si>
  <si>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</si>
  <si>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</si>
  <si>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</si>
  <si>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</si>
  <si>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</si>
  <si>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</si>
  <si>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</si>
  <si>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</si>
  <si>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</si>
  <si>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</si>
  <si>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</si>
  <si>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</si>
  <si>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</si>
  <si>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</si>
  <si>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</si>
  <si>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</si>
  <si>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</si>
  <si>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</si>
  <si>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</si>
  <si>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</si>
  <si>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</si>
  <si>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</si>
  <si>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</si>
  <si>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</si>
  <si>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</si>
  <si>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</si>
  <si>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</si>
  <si>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</si>
  <si>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</si>
  <si>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</si>
  <si>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</si>
  <si>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</si>
  <si>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</si>
  <si>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</si>
  <si>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</si>
  <si>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</si>
  <si>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</si>
  <si>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</si>
  <si>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</si>
  <si>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</si>
  <si>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</si>
  <si>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</si>
  <si>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</si>
  <si>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</si>
  <si>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</si>
  <si>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</si>
  <si>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</si>
  <si>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</si>
  <si>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</si>
  <si>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</si>
  <si>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</si>
  <si>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</si>
  <si>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</si>
  <si>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</si>
  <si>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</si>
  <si>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</si>
  <si>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</si>
  <si>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</si>
  <si>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</si>
  <si>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</si>
  <si>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</si>
  <si>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</si>
  <si>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</si>
  <si>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</si>
  <si>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</si>
  <si>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</si>
  <si>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</si>
  <si>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</si>
  <si>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</si>
  <si>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</si>
  <si>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</si>
  <si>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</si>
  <si>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</si>
  <si>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</si>
  <si>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</si>
  <si>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</si>
  <si>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</si>
  <si>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</si>
  <si>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</si>
  <si>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</si>
  <si>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</si>
  <si>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</si>
  <si>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</si>
  <si>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</si>
  <si>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</si>
  <si>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</si>
  <si>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</si>
  <si>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</si>
  <si>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</si>
  <si>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</si>
  <si>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</si>
  <si>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</si>
  <si>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</si>
  <si>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</si>
  <si>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</si>
  <si>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</si>
  <si>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</si>
  <si>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</si>
  <si>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</si>
  <si>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</si>
  <si>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</si>
  <si>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</si>
  <si>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</si>
  <si>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</si>
  <si>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</si>
  <si>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</si>
  <si>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</si>
  <si>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</si>
  <si>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</si>
  <si>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</si>
  <si>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</si>
  <si>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</si>
  <si>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</si>
  <si>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</si>
  <si>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</si>
  <si>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</si>
  <si>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</si>
  <si>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</si>
  <si>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</si>
  <si>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</si>
  <si>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</si>
  <si>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</si>
  <si>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</si>
  <si>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</si>
  <si>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</si>
  <si>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</si>
  <si>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</si>
  <si>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</si>
  <si>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</si>
  <si>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</si>
  <si>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</si>
  <si>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</si>
  <si>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</si>
  <si>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</si>
  <si>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</si>
  <si>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</si>
  <si>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</si>
  <si>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</si>
  <si>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</si>
  <si>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</si>
  <si>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</si>
  <si>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</si>
  <si>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</si>
  <si>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</si>
  <si>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</si>
  <si>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</si>
  <si>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</si>
  <si>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</si>
  <si>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</si>
  <si>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</si>
  <si>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</si>
  <si>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</si>
  <si>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</si>
  <si>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</si>
  <si>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</si>
  <si>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</si>
  <si>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</si>
  <si>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</si>
  <si>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</si>
  <si>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</si>
  <si>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</si>
  <si>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</si>
  <si>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</si>
  <si>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</si>
  <si>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</si>
  <si>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</si>
  <si>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</si>
  <si>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</si>
  <si>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</si>
  <si>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</si>
  <si>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</si>
  <si>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</si>
  <si>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</si>
  <si>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</si>
  <si>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</si>
  <si>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</si>
  <si>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</si>
  <si>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</si>
  <si>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</si>
  <si>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</si>
  <si>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</si>
  <si>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</si>
  <si>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</si>
  <si>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</si>
  <si>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</si>
  <si>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</si>
  <si>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</si>
  <si>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</si>
  <si>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</si>
  <si>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</si>
  <si>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</si>
  <si>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</si>
  <si>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</si>
  <si>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</si>
  <si>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</si>
  <si>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</si>
  <si>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</si>
  <si>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</si>
  <si>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</si>
  <si>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</si>
  <si>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</si>
  <si>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</si>
  <si>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</si>
  <si>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</si>
  <si>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</si>
  <si>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</si>
  <si>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</si>
  <si>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</si>
  <si>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</si>
  <si>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</si>
  <si>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</si>
  <si>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</si>
  <si>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</si>
  <si>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</si>
  <si>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</si>
  <si>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</si>
  <si>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</si>
  <si>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</si>
  <si>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</si>
  <si>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</si>
  <si>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</si>
  <si>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</si>
  <si>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</si>
  <si>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</si>
  <si>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</si>
  <si>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</si>
  <si>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</si>
  <si>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</si>
  <si>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</si>
  <si>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</si>
  <si>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</si>
  <si>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</si>
  <si>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</si>
  <si>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</si>
  <si>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</si>
  <si>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</si>
  <si>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</si>
  <si>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</si>
  <si>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</si>
  <si>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</si>
  <si>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</si>
  <si>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</si>
  <si>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</si>
  <si>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</si>
  <si>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</si>
  <si>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</si>
  <si>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</si>
  <si>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</si>
  <si>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</si>
  <si>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</si>
  <si>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</si>
  <si>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</si>
  <si>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</si>
  <si>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</si>
  <si>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</si>
  <si>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</si>
  <si>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</si>
  <si>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</si>
  <si>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</si>
  <si>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</si>
  <si>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</si>
  <si>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</si>
  <si>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</si>
  <si>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</si>
  <si>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</si>
  <si>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</si>
  <si>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</si>
  <si>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</si>
  <si>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</si>
  <si>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</si>
  <si>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</si>
  <si>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</si>
  <si>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</si>
  <si>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</si>
  <si>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</si>
  <si>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</si>
  <si>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</si>
  <si>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</si>
  <si>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</si>
  <si>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</si>
  <si>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</si>
  <si>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</si>
  <si>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</si>
  <si>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</si>
  <si>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</si>
  <si>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</si>
  <si>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</si>
  <si>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</si>
  <si>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</si>
  <si>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</si>
  <si>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</si>
  <si>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</si>
  <si>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</si>
  <si>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</si>
  <si>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</si>
  <si>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</si>
  <si>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</si>
  <si>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</si>
  <si>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</si>
  <si>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</si>
  <si>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</si>
  <si>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</si>
  <si>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</si>
  <si>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</si>
  <si>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</si>
  <si>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</si>
  <si>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</si>
  <si>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</si>
  <si>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</si>
  <si>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</si>
  <si>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</si>
  <si>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</si>
  <si>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</si>
  <si>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</si>
  <si>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</si>
  <si>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</si>
  <si>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</si>
  <si>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</si>
  <si>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</si>
  <si>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</si>
  <si>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</si>
  <si>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</si>
  <si>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</si>
  <si>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</si>
  <si>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</si>
  <si>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</si>
  <si>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</si>
  <si>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</si>
  <si>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</si>
  <si>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</si>
  <si>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</si>
  <si>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</si>
  <si>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</si>
  <si>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</si>
  <si>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</si>
  <si>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</si>
  <si>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</si>
  <si>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</si>
  <si>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</si>
  <si>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</si>
  <si>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</si>
  <si>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</si>
  <si>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</si>
  <si>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</si>
  <si>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</si>
  <si>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</si>
  <si>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</si>
  <si>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</si>
  <si>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</si>
  <si>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</si>
  <si>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</si>
  <si>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</si>
  <si>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</si>
  <si>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</si>
  <si>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</si>
  <si>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</si>
  <si>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</si>
  <si>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</si>
  <si>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</si>
  <si>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</si>
  <si>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</si>
  <si>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</si>
  <si>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</si>
  <si>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</si>
  <si>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</si>
  <si>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</si>
  <si>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</si>
  <si>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</si>
  <si>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</si>
  <si>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</si>
  <si>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</si>
  <si>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</si>
  <si>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</si>
  <si>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</si>
  <si>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</si>
  <si>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</si>
  <si>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</si>
  <si>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</si>
  <si>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</si>
  <si>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</si>
  <si>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</si>
  <si>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</si>
  <si>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</si>
  <si>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</si>
  <si>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</si>
  <si>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</si>
  <si>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</si>
  <si>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</si>
  <si>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</si>
  <si>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</si>
  <si>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</si>
  <si>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</si>
  <si>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</si>
  <si>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</si>
  <si>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</si>
  <si>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</si>
  <si>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</si>
  <si>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</si>
  <si>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</si>
  <si>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</si>
  <si>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</si>
  <si>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</si>
  <si>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</si>
  <si>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</si>
  <si>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</si>
  <si>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</si>
  <si>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</si>
  <si>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</si>
  <si>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</si>
  <si>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</si>
  <si>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</si>
  <si>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</si>
  <si>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</si>
  <si>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</si>
  <si>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</si>
  <si>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</si>
  <si>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</si>
  <si>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</si>
  <si>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</si>
  <si>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</si>
  <si>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</si>
  <si>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</si>
  <si>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</si>
  <si>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</si>
  <si>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</si>
  <si>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</si>
  <si>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</si>
  <si>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</si>
  <si>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</si>
  <si>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</si>
  <si>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</si>
  <si>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</si>
  <si>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</si>
  <si>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</si>
  <si>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</si>
  <si>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</si>
  <si>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</si>
  <si>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</si>
  <si>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</si>
  <si>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</si>
  <si>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</si>
  <si>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</si>
  <si>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</si>
  <si>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</si>
  <si>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</si>
  <si>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</si>
  <si>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</si>
  <si>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</si>
  <si>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</si>
  <si>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</si>
  <si>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</si>
  <si>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</si>
  <si>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</si>
  <si>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</si>
  <si>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</si>
  <si>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</si>
  <si>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</si>
  <si>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</si>
  <si>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</si>
  <si>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</si>
  <si>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</si>
  <si>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</si>
  <si>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</si>
  <si>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</si>
  <si>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</si>
  <si>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</si>
  <si>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</si>
  <si>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</si>
  <si>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</si>
  <si>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</si>
  <si>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</si>
  <si>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</si>
  <si>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</si>
  <si>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</si>
  <si>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</si>
  <si>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</si>
  <si>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</si>
  <si>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</si>
  <si>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</si>
  <si>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</si>
  <si>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</si>
  <si>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</si>
  <si>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</si>
  <si>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</si>
  <si>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</si>
  <si>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</si>
  <si>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</si>
  <si>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</si>
  <si>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</si>
  <si>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</si>
  <si>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</si>
  <si>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</si>
  <si>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</si>
  <si>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</si>
  <si>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</si>
  <si>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</si>
  <si>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</si>
  <si>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</si>
  <si>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</si>
  <si>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</si>
  <si>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</si>
  <si>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</si>
  <si>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</si>
  <si>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</si>
  <si>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</si>
  <si>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</si>
  <si>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</si>
  <si>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</si>
  <si>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</si>
  <si>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</si>
  <si>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</si>
  <si>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</si>
  <si>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</si>
  <si>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</si>
  <si>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</si>
  <si>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</si>
  <si>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</si>
  <si>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</si>
  <si>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</si>
  <si>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</si>
  <si>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</si>
  <si>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</si>
  <si>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</si>
  <si>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</si>
  <si>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</si>
  <si>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</si>
  <si>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</si>
  <si>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</si>
  <si>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</si>
  <si>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</si>
  <si>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</si>
  <si>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</si>
  <si>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</si>
  <si>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</si>
  <si>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</si>
  <si>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</si>
  <si>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</si>
  <si>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</si>
  <si>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</si>
  <si>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</si>
  <si>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</si>
  <si>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</si>
  <si>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</si>
  <si>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</si>
  <si>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</si>
  <si>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</si>
  <si>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</si>
  <si>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</si>
  <si>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</si>
  <si>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</si>
  <si>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</si>
  <si>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</si>
  <si>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</si>
  <si>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</si>
  <si>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</si>
  <si>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</si>
  <si>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</si>
  <si>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</si>
  <si>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</si>
  <si>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</si>
  <si>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</si>
  <si>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</si>
  <si>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</si>
  <si>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</si>
  <si>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</si>
  <si>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</si>
  <si>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</si>
  <si>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</si>
  <si>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</si>
  <si>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</si>
  <si>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</si>
  <si>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</si>
  <si>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</si>
  <si>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</si>
  <si>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</si>
  <si>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</si>
  <si>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</si>
  <si>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</si>
  <si>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</si>
  <si>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</si>
  <si>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</si>
  <si>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</si>
  <si>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</si>
  <si>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</si>
  <si>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</si>
  <si>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</si>
  <si>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</si>
  <si>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</si>
  <si>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</si>
  <si>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</si>
  <si>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</si>
  <si>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</si>
  <si>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</si>
  <si>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</si>
  <si>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</si>
  <si>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</si>
  <si>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</si>
  <si>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</si>
  <si>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</si>
  <si>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</si>
  <si>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</si>
  <si>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</si>
  <si>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</si>
  <si>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</si>
  <si>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</si>
  <si>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</si>
  <si>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</si>
  <si>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</si>
  <si>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</si>
  <si>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</si>
  <si>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</si>
  <si>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</si>
  <si>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</si>
  <si>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</si>
  <si>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</si>
  <si>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</si>
  <si>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</si>
  <si>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</si>
  <si>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</si>
  <si>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</si>
  <si>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</si>
  <si>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</si>
  <si>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</si>
  <si>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</si>
  <si>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</si>
  <si>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</si>
  <si>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</si>
  <si>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</si>
  <si>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</si>
  <si>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</si>
  <si>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</si>
  <si>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</si>
  <si>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</si>
  <si>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</si>
  <si>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</si>
  <si>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</si>
  <si>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</si>
  <si>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</si>
  <si>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</si>
  <si>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</si>
  <si>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</si>
  <si>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</si>
  <si>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</si>
  <si>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</si>
  <si>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</si>
  <si>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</si>
  <si>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</si>
  <si>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</si>
  <si>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</si>
  <si>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</si>
  <si>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</si>
  <si>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</si>
  <si>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</si>
  <si>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</si>
  <si>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</si>
  <si>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</si>
  <si>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</si>
  <si>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</si>
  <si>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</si>
  <si>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</si>
  <si>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</si>
  <si>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</si>
  <si>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</si>
  <si>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</si>
  <si>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</si>
  <si>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</si>
  <si>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</si>
  <si>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</si>
  <si>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</si>
  <si>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</si>
  <si>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</si>
  <si>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</si>
  <si>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</si>
  <si>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</si>
  <si>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</si>
  <si>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</si>
  <si>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</si>
  <si>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</si>
  <si>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</si>
  <si>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</si>
  <si>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</si>
  <si>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</si>
  <si>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</si>
  <si>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</si>
  <si>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</si>
  <si>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</si>
  <si>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</si>
  <si>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</si>
  <si>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</si>
  <si>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</si>
  <si>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</si>
  <si>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</si>
  <si>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</si>
  <si>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</si>
  <si>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</si>
  <si>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</si>
  <si>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</si>
  <si>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</si>
  <si>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</si>
  <si>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</si>
  <si>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</si>
  <si>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</si>
  <si>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</si>
  <si>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</si>
  <si>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</si>
  <si>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</si>
  <si>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</si>
  <si>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</si>
  <si>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</si>
  <si>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</si>
  <si>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</si>
  <si>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</si>
  <si>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</si>
  <si>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</si>
  <si>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</si>
  <si>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</si>
  <si>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</si>
  <si>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</si>
  <si>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</si>
  <si>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</si>
  <si>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</si>
  <si>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</si>
  <si>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</si>
  <si>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</si>
  <si>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</si>
  <si>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</si>
  <si>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</si>
  <si>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</si>
  <si>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</si>
  <si>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</si>
  <si>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</si>
  <si>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</si>
  <si>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</si>
  <si>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</si>
  <si>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</si>
  <si>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</si>
  <si>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</si>
  <si>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</si>
  <si>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</si>
  <si>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</si>
  <si>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</si>
  <si>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</si>
  <si>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</si>
  <si>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</si>
  <si>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</si>
  <si>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</si>
  <si>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</si>
  <si>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</si>
  <si>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</si>
  <si>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</si>
  <si>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</si>
  <si>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</si>
  <si>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</si>
  <si>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</si>
  <si>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</si>
  <si>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</si>
  <si>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</si>
  <si>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</si>
  <si>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</si>
  <si>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</si>
  <si>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</si>
  <si>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</si>
  <si>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</si>
  <si>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</si>
  <si>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</si>
  <si>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</si>
  <si>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</si>
  <si>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</si>
  <si>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</si>
  <si>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</si>
  <si>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</si>
  <si>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</si>
  <si>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</si>
  <si>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</si>
  <si>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</si>
  <si>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</si>
  <si>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</si>
  <si>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</si>
  <si>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</si>
  <si>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</si>
  <si>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</si>
  <si>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</si>
  <si>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</si>
  <si>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</si>
  <si>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</si>
  <si>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</si>
  <si>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</si>
  <si>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</si>
  <si>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</si>
  <si>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</si>
  <si>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</si>
  <si>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</si>
  <si>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</si>
  <si>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</si>
  <si>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</si>
  <si>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</si>
  <si>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</si>
  <si>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</si>
  <si>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</si>
  <si>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</si>
  <si>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</si>
  <si>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</si>
  <si>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</si>
  <si>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</si>
  <si>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</si>
  <si>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</si>
  <si>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</si>
  <si>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</si>
  <si>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</si>
  <si>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</si>
  <si>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</si>
  <si>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</si>
  <si>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</si>
  <si>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</si>
  <si>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</si>
  <si>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</si>
  <si>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</si>
  <si>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</si>
  <si>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</si>
  <si>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</si>
  <si>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</si>
  <si>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</si>
  <si>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</si>
  <si>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</si>
  <si>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</si>
  <si>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</si>
  <si>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</si>
  <si>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</si>
  <si>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</si>
  <si>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</si>
  <si>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</si>
  <si>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</si>
  <si>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</si>
  <si>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</si>
  <si>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</si>
  <si>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</si>
  <si>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</si>
  <si>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</si>
  <si>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</si>
  <si>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</si>
  <si>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</si>
  <si>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</si>
  <si>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</si>
  <si>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</si>
  <si>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</si>
  <si>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</si>
  <si>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</si>
  <si>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</si>
  <si>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</si>
  <si>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</si>
  <si>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</si>
  <si>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</si>
  <si>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</si>
  <si>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</si>
  <si>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</si>
  <si>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</si>
  <si>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</si>
  <si>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</si>
  <si>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</si>
  <si>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</si>
  <si>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</si>
  <si>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</si>
  <si>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</si>
  <si>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</si>
  <si>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</si>
  <si>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</si>
  <si>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</si>
  <si>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</si>
  <si>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</si>
  <si>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</si>
  <si>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</si>
  <si>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</si>
  <si>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</si>
  <si>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</si>
  <si>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</si>
  <si>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</si>
  <si>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</si>
  <si>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</si>
  <si>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</si>
  <si>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</si>
  <si>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</si>
  <si>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</si>
  <si>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</si>
  <si>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</si>
  <si>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</si>
  <si>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</si>
  <si>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</si>
  <si>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</si>
  <si>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</si>
  <si>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</si>
  <si>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</si>
  <si>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</si>
  <si>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</si>
  <si>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</si>
  <si>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</si>
  <si>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</si>
  <si>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</si>
  <si>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</si>
  <si>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</si>
  <si>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</si>
  <si>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</si>
  <si>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</si>
  <si>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</si>
  <si>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</si>
  <si>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</si>
  <si>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</si>
  <si>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</si>
  <si>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</si>
  <si>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</si>
  <si>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</si>
  <si>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</si>
  <si>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</si>
  <si>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</si>
  <si>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</si>
  <si>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</si>
  <si>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</si>
  <si>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</si>
  <si>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</si>
  <si>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</si>
  <si>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</si>
  <si>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</si>
  <si>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</si>
  <si>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</si>
  <si>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</si>
  <si>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</si>
  <si>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</si>
  <si>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</si>
  <si>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</si>
  <si>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</si>
  <si>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</si>
  <si>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</si>
  <si>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</si>
  <si>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</si>
  <si>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</si>
  <si>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</si>
  <si>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</si>
  <si>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</si>
  <si>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</si>
  <si>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</si>
  <si>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</si>
  <si>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</si>
  <si>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</si>
  <si>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</si>
  <si>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</si>
  <si>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</si>
  <si>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</si>
  <si>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</si>
  <si>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</si>
  <si>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</si>
  <si>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</si>
  <si>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</si>
  <si>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</si>
  <si>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</si>
  <si>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</si>
  <si>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</si>
  <si>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</si>
  <si>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</si>
  <si>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</si>
  <si>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</si>
  <si>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</si>
  <si>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</si>
  <si>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</si>
  <si>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</si>
  <si>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</si>
  <si>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</si>
  <si>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</si>
  <si>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</si>
  <si>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</si>
  <si>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</si>
  <si>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</si>
  <si>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</si>
  <si>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</si>
  <si>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</si>
  <si>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</si>
  <si>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</si>
  <si>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</si>
  <si>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</si>
  <si>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</si>
  <si>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</si>
  <si>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</si>
  <si>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</si>
  <si>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</si>
  <si>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</si>
  <si>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</si>
  <si>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</si>
  <si>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</si>
  <si>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</si>
  <si>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</si>
  <si>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</si>
  <si>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</si>
  <si>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</si>
  <si>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</si>
  <si>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</si>
  <si>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</si>
  <si>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</si>
  <si>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</si>
  <si>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</si>
  <si>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</si>
  <si>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</si>
  <si>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</si>
  <si>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</si>
  <si>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</si>
  <si>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</si>
  <si>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</si>
  <si>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</si>
  <si>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</si>
  <si>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</si>
  <si>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</si>
  <si>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</si>
  <si>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</si>
  <si>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</si>
  <si>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</si>
  <si>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</si>
  <si>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</si>
  <si>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</si>
  <si>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</si>
  <si>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</si>
  <si>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</si>
  <si>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</si>
  <si>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</si>
  <si>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</si>
  <si>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</si>
  <si>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</si>
  <si>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</si>
  <si>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</si>
  <si>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</si>
  <si>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</si>
  <si>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</si>
  <si>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</si>
  <si>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</si>
  <si>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</si>
  <si>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</si>
  <si>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</si>
  <si>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</si>
  <si>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</si>
  <si>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</si>
  <si>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</si>
  <si>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</si>
  <si>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</si>
  <si>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</si>
  <si>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</si>
  <si>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</si>
  <si>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</si>
  <si>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</si>
  <si>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</si>
  <si>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</si>
  <si>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</si>
  <si>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</si>
  <si>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</si>
  <si>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</si>
  <si>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</si>
  <si>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</si>
  <si>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</si>
  <si>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</si>
  <si>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</si>
  <si>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</si>
  <si>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</si>
  <si>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</si>
  <si>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</si>
  <si>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</si>
  <si>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</si>
  <si>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</si>
  <si>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</si>
  <si>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</si>
  <si>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</si>
  <si>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</si>
  <si>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</si>
  <si>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</si>
  <si>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</si>
  <si>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</si>
  <si>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</si>
  <si>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</si>
  <si>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</si>
  <si>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</si>
  <si>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</si>
  <si>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</si>
  <si>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</si>
  <si>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</si>
  <si>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</si>
  <si>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</si>
  <si>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</si>
  <si>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</si>
  <si>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</si>
  <si>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</si>
  <si>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</si>
  <si>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</si>
  <si>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</si>
  <si>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</si>
  <si>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</si>
  <si>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</si>
  <si>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</si>
  <si>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</si>
  <si>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</si>
  <si>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</si>
  <si>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</si>
  <si>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</si>
  <si>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</si>
  <si>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</si>
  <si>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</si>
  <si>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</si>
  <si>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</si>
  <si>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</si>
  <si>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</si>
  <si>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</si>
  <si>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</si>
  <si>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</si>
  <si>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</si>
  <si>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</si>
  <si>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</si>
  <si>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</si>
  <si>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</si>
  <si>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</si>
  <si>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</si>
  <si>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</si>
  <si>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</si>
  <si>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</si>
  <si>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</si>
  <si>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</si>
  <si>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</si>
  <si>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</si>
  <si>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</si>
  <si>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</si>
  <si>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</si>
  <si>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</si>
  <si>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</si>
  <si>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</si>
  <si>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</si>
  <si>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</si>
  <si>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</si>
  <si>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</si>
  <si>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</si>
  <si>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</si>
  <si>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</si>
  <si>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</si>
  <si>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</si>
  <si>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</si>
  <si>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</si>
  <si>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</si>
  <si>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</si>
  <si>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</si>
  <si>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</si>
  <si>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</si>
  <si>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</si>
  <si>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</si>
  <si>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</si>
  <si>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</si>
  <si>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</si>
  <si>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</si>
  <si>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</si>
  <si>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</si>
  <si>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</si>
  <si>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</si>
  <si>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</si>
  <si>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</si>
  <si>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</si>
  <si>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</si>
  <si>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</si>
  <si>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</si>
  <si>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</si>
  <si>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</si>
  <si>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</si>
  <si>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</si>
  <si>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</si>
  <si>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</si>
  <si>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</si>
  <si>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</si>
  <si>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</si>
  <si>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</si>
  <si>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</si>
  <si>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</si>
  <si>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</si>
  <si>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</si>
  <si>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</si>
  <si>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</si>
  <si>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</si>
  <si>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</si>
  <si>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</si>
  <si>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</si>
  <si>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</si>
  <si>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</si>
  <si>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</si>
  <si>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</si>
  <si>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</si>
  <si>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</si>
  <si>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</si>
  <si>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</si>
  <si>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</si>
  <si>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</si>
  <si>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</si>
  <si>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</si>
  <si>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</si>
  <si>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</si>
  <si>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</si>
  <si>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</si>
  <si>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</si>
  <si>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</si>
  <si>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</si>
  <si>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</si>
  <si>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</si>
  <si>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</si>
  <si>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</si>
  <si>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</si>
  <si>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</si>
  <si>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</si>
  <si>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</si>
  <si>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</si>
  <si>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</si>
  <si>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</si>
  <si>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</si>
  <si>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</si>
  <si>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</si>
  <si>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</si>
  <si>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</si>
  <si>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</si>
  <si>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</si>
  <si>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</si>
  <si>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</si>
  <si>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</si>
  <si>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</si>
  <si>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</si>
  <si>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</si>
  <si>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</si>
  <si>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</si>
  <si>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</si>
  <si>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</si>
  <si>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</si>
  <si>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</si>
  <si>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</si>
  <si>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</si>
  <si>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</si>
  <si>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</si>
  <si>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</si>
  <si>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</si>
  <si>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</si>
  <si>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</si>
  <si>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</si>
  <si>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</si>
  <si>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</si>
  <si>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</si>
  <si>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</si>
  <si>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</si>
  <si>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</si>
  <si>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</si>
  <si>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</si>
  <si>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</si>
  <si>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</si>
  <si>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</si>
  <si>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</si>
  <si>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</si>
  <si>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</si>
  <si>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</si>
  <si>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</si>
  <si>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</si>
  <si>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</si>
  <si>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</si>
  <si>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</si>
  <si>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</si>
  <si>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</si>
  <si>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</si>
  <si>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</si>
  <si>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</si>
  <si>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</si>
  <si>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</si>
  <si>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</si>
  <si>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</si>
  <si>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</si>
  <si>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</si>
  <si>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</si>
  <si>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</si>
  <si>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</si>
  <si>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</si>
  <si>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</si>
  <si>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</si>
  <si>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</si>
  <si>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</si>
  <si>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</si>
  <si>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</si>
  <si>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</si>
  <si>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</si>
  <si>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</si>
  <si>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</si>
  <si>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</si>
  <si>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</si>
  <si>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</si>
  <si>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</si>
  <si>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</si>
  <si>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</si>
  <si>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</si>
  <si>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</si>
  <si>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</si>
  <si>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</si>
  <si>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</si>
  <si>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</si>
  <si>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</si>
  <si>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</si>
  <si>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</si>
  <si>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</si>
  <si>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</si>
  <si>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</si>
  <si>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</si>
  <si>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</si>
  <si>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</si>
  <si>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</si>
  <si>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</si>
  <si>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</si>
  <si>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</si>
  <si>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</si>
  <si>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</si>
  <si>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</si>
  <si>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</si>
  <si>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</si>
  <si>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</si>
  <si>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</si>
  <si>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</si>
  <si>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</si>
  <si>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</si>
  <si>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</si>
  <si>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</si>
  <si>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</si>
  <si>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</si>
  <si>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</si>
  <si>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</si>
  <si>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</si>
  <si>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</si>
  <si>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</si>
  <si>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</si>
  <si>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</si>
  <si>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</si>
  <si>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</si>
  <si>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</si>
  <si>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</si>
  <si>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</si>
  <si>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</si>
  <si>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</si>
  <si>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</si>
  <si>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</si>
  <si>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</si>
  <si>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</si>
  <si>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</si>
  <si>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</si>
  <si>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</si>
  <si>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</si>
  <si>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</si>
  <si>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</si>
  <si>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</si>
  <si>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</si>
  <si>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</si>
  <si>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</si>
  <si>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</si>
  <si>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</si>
  <si>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</si>
  <si>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</si>
  <si>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</si>
  <si>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</si>
  <si>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</si>
  <si>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</si>
  <si>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</si>
  <si>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</si>
  <si>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</si>
  <si>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</si>
  <si>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</si>
  <si>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</si>
  <si>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</si>
  <si>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</si>
  <si>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</si>
  <si>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</si>
  <si>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</si>
  <si>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</si>
  <si>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</si>
  <si>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</si>
  <si>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</si>
  <si>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</si>
  <si>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</si>
  <si>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</si>
  <si>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</si>
  <si>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</si>
  <si>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</si>
  <si>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</si>
  <si>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</si>
  <si>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</si>
  <si>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</si>
  <si>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</si>
  <si>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</si>
  <si>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</si>
  <si>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</si>
  <si>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</si>
  <si>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</si>
  <si>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</si>
  <si>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</si>
  <si>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</si>
  <si>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</si>
  <si>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</si>
  <si>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</si>
  <si>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</si>
  <si>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</si>
  <si>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</si>
  <si>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</si>
  <si>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</si>
  <si>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</si>
  <si>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</si>
  <si>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</si>
  <si>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</si>
  <si>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</si>
  <si>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</si>
  <si>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</si>
  <si>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</si>
  <si>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</si>
  <si>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</si>
  <si>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</si>
  <si>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</si>
  <si>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</si>
  <si>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</si>
  <si>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</si>
  <si>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</si>
  <si>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</si>
  <si>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</si>
  <si>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</si>
  <si>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</si>
  <si>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</si>
  <si>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</si>
  <si>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</si>
  <si>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</si>
  <si>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</si>
  <si>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</si>
  <si>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</si>
  <si>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</si>
  <si>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</si>
  <si>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</si>
  <si>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</si>
  <si>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</si>
  <si>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</si>
  <si>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</si>
  <si>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</si>
  <si>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</si>
  <si>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</si>
  <si>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</si>
  <si>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</si>
  <si>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</si>
  <si>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</si>
  <si>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</si>
  <si>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</si>
  <si>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</si>
  <si>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</si>
  <si>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</si>
  <si>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</si>
  <si>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</si>
  <si>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</si>
  <si>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</si>
  <si>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</si>
  <si>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</si>
  <si>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</si>
  <si>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</si>
  <si>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</si>
  <si>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</si>
  <si>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</si>
  <si>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</si>
  <si>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</si>
  <si>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</si>
  <si>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</si>
  <si>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</si>
  <si>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</si>
  <si>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</si>
  <si>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</si>
  <si>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</si>
  <si>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</si>
  <si>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</si>
  <si>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</si>
  <si>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</si>
  <si>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</si>
  <si>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</si>
  <si>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</si>
  <si>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</si>
  <si>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</si>
  <si>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</si>
  <si>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</si>
  <si>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</si>
  <si>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</si>
  <si>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</si>
  <si>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</si>
  <si>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</si>
  <si>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</si>
  <si>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</si>
  <si>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</si>
  <si>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</si>
  <si>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</si>
  <si>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</si>
  <si>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</si>
  <si>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</si>
  <si>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</si>
  <si>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</si>
  <si>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</si>
  <si>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</si>
  <si>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</si>
  <si>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</si>
  <si>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</si>
  <si>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</si>
  <si>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</si>
  <si>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</si>
  <si>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</si>
  <si>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</si>
  <si>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</si>
  <si>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</si>
  <si>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</si>
  <si>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</si>
  <si>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</si>
  <si>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</si>
  <si>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</si>
  <si>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</si>
  <si>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</si>
  <si>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</si>
  <si>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</si>
  <si>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</si>
  <si>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</si>
  <si>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</si>
  <si>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</si>
  <si>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</si>
  <si>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</si>
  <si>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</si>
  <si>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</si>
  <si>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</si>
  <si>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</si>
  <si>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</si>
  <si>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</si>
  <si>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</si>
  <si>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</si>
  <si>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</si>
  <si>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</si>
  <si>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</si>
  <si>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</si>
  <si>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</si>
  <si>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</si>
  <si>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</si>
  <si>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</si>
  <si>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</si>
  <si>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</si>
  <si>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</si>
  <si>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</si>
  <si>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</si>
  <si>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</si>
  <si>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</si>
  <si>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</si>
  <si>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</si>
  <si>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</si>
  <si>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</si>
  <si>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</si>
  <si>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</si>
  <si>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</si>
  <si>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</si>
  <si>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</si>
  <si>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</si>
  <si>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</si>
  <si>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</si>
  <si>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</si>
  <si>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</si>
  <si>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</si>
  <si>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</si>
  <si>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</si>
  <si>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</si>
  <si>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</si>
  <si>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</si>
  <si>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</si>
  <si>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</si>
  <si>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</si>
  <si>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</si>
  <si>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</si>
  <si>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</si>
  <si>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</si>
  <si>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</si>
  <si>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</si>
  <si>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</si>
  <si>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</si>
  <si>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</si>
  <si>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</si>
  <si>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</si>
  <si>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</si>
  <si>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</si>
  <si>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</si>
  <si>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</si>
  <si>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</si>
  <si>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</si>
  <si>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</si>
  <si>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</si>
  <si>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</si>
  <si>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</si>
  <si>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</si>
  <si>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</si>
  <si>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</si>
  <si>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</si>
  <si>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</si>
  <si>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</si>
  <si>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</si>
  <si>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</si>
  <si>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</si>
  <si>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</si>
  <si>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</si>
  <si>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</si>
  <si>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</si>
  <si>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</si>
  <si>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</si>
  <si>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</si>
  <si>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</si>
  <si>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</si>
  <si>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</si>
  <si>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</si>
  <si>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</si>
  <si>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</si>
  <si>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</si>
  <si>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</si>
  <si>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</si>
  <si>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</si>
  <si>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</si>
  <si>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</si>
  <si>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</si>
  <si>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</si>
  <si>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</si>
  <si>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</si>
  <si>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</si>
  <si>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</si>
  <si>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</si>
  <si>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</si>
  <si>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</si>
  <si>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</si>
  <si>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</si>
  <si>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</si>
  <si>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</si>
  <si>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</si>
  <si>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</si>
  <si>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</si>
  <si>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</si>
  <si>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</si>
  <si>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</si>
  <si>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</si>
  <si>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</si>
  <si>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</si>
  <si>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</si>
  <si>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</si>
  <si>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</si>
  <si>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</si>
  <si>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</si>
  <si>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</si>
  <si>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</si>
  <si>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</si>
  <si>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</si>
  <si>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</si>
  <si>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</si>
  <si>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</si>
  <si>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</si>
  <si>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</si>
  <si>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</si>
  <si>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</si>
  <si>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</si>
  <si>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</si>
  <si>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</si>
  <si>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</si>
  <si>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</si>
  <si>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</si>
  <si>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</si>
  <si>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</si>
  <si>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</si>
  <si>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</si>
  <si>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</si>
  <si>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</si>
  <si>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</si>
  <si>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</si>
  <si>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</si>
  <si>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</si>
  <si>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</si>
  <si>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</si>
  <si>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</si>
  <si>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</si>
  <si>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</si>
  <si>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</si>
  <si>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</si>
  <si>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</si>
  <si>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</si>
  <si>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</si>
  <si>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</si>
  <si>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</si>
  <si>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</si>
  <si>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</si>
  <si>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</si>
  <si>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</si>
  <si>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</si>
  <si>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</si>
  <si>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</si>
  <si>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</si>
  <si>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</si>
  <si>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</si>
  <si>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</si>
  <si>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</si>
  <si>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</si>
  <si>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</si>
  <si>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</si>
  <si>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</si>
  <si>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</si>
  <si>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</si>
  <si>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</si>
  <si>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</si>
  <si>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</si>
  <si>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</si>
  <si>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</si>
  <si>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</si>
  <si>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</si>
  <si>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</si>
  <si>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</si>
  <si>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</si>
  <si>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</si>
  <si>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</si>
  <si>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</si>
  <si>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</si>
  <si>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</si>
  <si>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</si>
  <si>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</si>
  <si>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</si>
  <si>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</si>
  <si>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</si>
  <si>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</si>
  <si>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</si>
  <si>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</si>
  <si>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</si>
  <si>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</si>
  <si>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</si>
  <si>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</si>
  <si>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</si>
  <si>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</si>
  <si>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</si>
  <si>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</si>
  <si>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</si>
  <si>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</si>
  <si>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</si>
  <si>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</si>
  <si>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</si>
  <si>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</si>
  <si>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</si>
  <si>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</si>
  <si>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</si>
  <si>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</si>
  <si>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</si>
  <si>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</si>
  <si>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</si>
  <si>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</si>
  <si>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</si>
  <si>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</si>
  <si>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</si>
  <si>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</si>
  <si>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</si>
  <si>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</si>
  <si>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</si>
  <si>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</si>
  <si>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</si>
  <si>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</si>
  <si>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</si>
  <si>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</si>
  <si>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</si>
  <si>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</si>
  <si>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</si>
  <si>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</si>
  <si>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</si>
  <si>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</si>
  <si>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</si>
  <si>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</si>
  <si>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</si>
  <si>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</si>
  <si>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</si>
  <si>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</si>
  <si>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</si>
  <si>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</si>
  <si>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</si>
  <si>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</si>
  <si>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</si>
  <si>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</si>
  <si>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</si>
  <si>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</si>
  <si>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</si>
  <si>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</si>
  <si>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</si>
  <si>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</si>
  <si>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</si>
  <si>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</si>
  <si>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</si>
  <si>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</si>
  <si>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</si>
  <si>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</si>
  <si>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</si>
  <si>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</si>
  <si>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</si>
  <si>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</si>
  <si>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</si>
  <si>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</si>
  <si>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</si>
  <si>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</si>
  <si>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</si>
  <si>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</si>
  <si>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</si>
  <si>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</si>
  <si>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</si>
  <si>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</si>
  <si>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</si>
  <si>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</si>
  <si>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</si>
  <si>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</si>
  <si>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</si>
  <si>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</si>
  <si>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</si>
  <si>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</si>
  <si>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</si>
  <si>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</si>
  <si>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</si>
  <si>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</si>
  <si>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</si>
  <si>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</si>
  <si>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</si>
  <si>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</si>
  <si>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</si>
  <si>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</si>
  <si>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</si>
  <si>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</si>
  <si>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</si>
  <si>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</si>
  <si>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</si>
  <si>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</si>
  <si>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</si>
  <si>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</si>
  <si>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</si>
  <si>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</si>
  <si>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</si>
  <si>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</si>
  <si>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</si>
  <si>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</si>
  <si>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</si>
  <si>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</si>
  <si>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</si>
  <si>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</si>
  <si>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</si>
  <si>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</si>
  <si>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</si>
  <si>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</si>
  <si>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</si>
  <si>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</si>
  <si>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</si>
  <si>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</si>
  <si>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</si>
  <si>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</si>
  <si>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</si>
  <si>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</si>
  <si>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</si>
  <si>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</si>
  <si>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</si>
  <si>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</si>
  <si>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</si>
  <si>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</si>
  <si>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</si>
  <si>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</si>
  <si>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</si>
  <si>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</si>
  <si>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</si>
  <si>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</si>
  <si>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</si>
  <si>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</si>
  <si>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</si>
  <si>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</si>
  <si>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</si>
  <si>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</si>
  <si>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</si>
  <si>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</si>
  <si>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</si>
  <si>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</si>
  <si>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</si>
  <si>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</si>
  <si>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</si>
  <si>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</si>
  <si>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</si>
  <si>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</si>
  <si>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</si>
  <si>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</si>
  <si>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</si>
  <si>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</si>
  <si>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</si>
  <si>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</si>
  <si>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</si>
  <si>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</si>
  <si>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</si>
  <si>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</si>
  <si>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</si>
  <si>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</si>
  <si>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</si>
  <si>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</si>
  <si>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</si>
  <si>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</si>
  <si>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</si>
  <si>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</si>
  <si>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</si>
  <si>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</si>
  <si>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</si>
  <si>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</si>
  <si>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</si>
  <si>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</si>
  <si>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</si>
  <si>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</si>
  <si>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</si>
  <si>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</si>
  <si>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</si>
  <si>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</si>
  <si>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</si>
  <si>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</si>
  <si>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</si>
  <si>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</si>
  <si>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</si>
  <si>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</si>
  <si>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</si>
  <si>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</si>
  <si>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</si>
  <si>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</si>
  <si>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</si>
  <si>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</si>
  <si>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</si>
  <si>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</si>
  <si>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</si>
  <si>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</si>
  <si>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</si>
  <si>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</si>
  <si>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</si>
  <si>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</si>
  <si>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</si>
  <si>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</si>
  <si>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</si>
  <si>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</si>
  <si>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</si>
  <si>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</si>
  <si>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</si>
  <si>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</si>
  <si>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</si>
  <si>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</si>
  <si>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</si>
  <si>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</si>
  <si>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</si>
  <si>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</si>
  <si>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</si>
  <si>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</si>
  <si>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</si>
  <si>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</si>
  <si>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</si>
  <si>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</si>
  <si>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</si>
  <si>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</si>
  <si>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</si>
  <si>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</si>
  <si>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</si>
  <si>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</si>
  <si>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</si>
  <si>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</si>
  <si>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</si>
  <si>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</si>
  <si>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</si>
  <si>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</si>
  <si>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</si>
  <si>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</si>
  <si>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</si>
  <si>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</si>
  <si>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</si>
  <si>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</si>
  <si>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</si>
  <si>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</si>
  <si>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</si>
  <si>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</si>
  <si>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</si>
  <si>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</si>
  <si>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</si>
  <si>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</si>
  <si>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</si>
  <si>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</si>
  <si>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</si>
  <si>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</si>
  <si>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</si>
  <si>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</si>
  <si>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</si>
  <si>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</si>
  <si>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</si>
  <si>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</si>
  <si>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</si>
  <si>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</si>
  <si>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</si>
  <si>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</si>
  <si>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</si>
  <si>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</si>
  <si>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</si>
  <si>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</si>
  <si>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</si>
  <si>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</si>
  <si>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</si>
  <si>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</si>
  <si>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</si>
  <si>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</si>
  <si>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</si>
  <si>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</si>
  <si>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</si>
  <si>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</si>
  <si>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</si>
  <si>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</si>
  <si>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</si>
  <si>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</si>
  <si>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</si>
  <si>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</si>
  <si>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</si>
  <si>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</si>
  <si>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</si>
  <si>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</si>
  <si>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</si>
  <si>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</si>
  <si>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</si>
  <si>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</si>
  <si>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</si>
  <si>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</si>
  <si>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</si>
  <si>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</si>
  <si>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</si>
  <si>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</si>
  <si>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</si>
  <si>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</si>
  <si>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</si>
  <si>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</si>
  <si>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</si>
  <si>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</si>
  <si>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</si>
  <si>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</si>
  <si>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</si>
  <si>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</si>
  <si>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</si>
  <si>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</si>
  <si>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</si>
  <si>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</si>
  <si>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</si>
  <si>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</si>
  <si>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</si>
  <si>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</si>
  <si>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</si>
  <si>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</si>
  <si>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</si>
  <si>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</si>
  <si>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</si>
  <si>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</si>
  <si>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</si>
  <si>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</si>
  <si>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</si>
  <si>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</si>
  <si>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</si>
  <si>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</si>
  <si>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</si>
  <si>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</si>
  <si>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</si>
  <si>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</si>
  <si>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</si>
  <si>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</si>
  <si>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</si>
  <si>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</si>
  <si>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</si>
  <si>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</si>
  <si>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</si>
  <si>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</si>
  <si>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</si>
  <si>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</si>
  <si>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</si>
  <si>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</si>
  <si>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</si>
  <si>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</si>
  <si>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</si>
  <si>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</si>
  <si>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</si>
  <si>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</si>
  <si>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</si>
  <si>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</si>
  <si>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</si>
  <si>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</si>
  <si>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</si>
  <si>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</si>
  <si>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</si>
  <si>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</si>
  <si>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</si>
  <si>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</si>
  <si>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</si>
  <si>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</si>
  <si>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</si>
  <si>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</si>
  <si>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</si>
  <si>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</si>
  <si>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</si>
  <si>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</si>
  <si>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</si>
  <si>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</si>
  <si>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</si>
  <si>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</si>
  <si>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</si>
  <si>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</si>
  <si>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</si>
  <si>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</si>
  <si>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</si>
  <si>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</si>
  <si>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</si>
  <si>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</si>
  <si>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</si>
  <si>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</si>
  <si>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</si>
  <si>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</si>
  <si>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</si>
  <si>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</si>
  <si>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</si>
  <si>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</si>
  <si>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</si>
  <si>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</si>
  <si>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</si>
  <si>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</si>
  <si>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</si>
  <si>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</si>
  <si>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</si>
  <si>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</si>
  <si>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</si>
  <si>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</si>
  <si>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</si>
  <si>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</si>
  <si>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</si>
  <si>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</si>
  <si>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</si>
  <si>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</si>
  <si>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</si>
  <si>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</si>
  <si>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</si>
  <si>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</si>
  <si>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</si>
  <si>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</si>
  <si>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</si>
  <si>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</si>
  <si>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</si>
  <si>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</si>
  <si>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</si>
  <si>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</si>
  <si>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</si>
  <si>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</si>
  <si>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</si>
  <si>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</si>
  <si>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</si>
  <si>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</si>
  <si>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</si>
  <si>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</si>
  <si>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</si>
  <si>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</si>
  <si>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</si>
  <si>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</si>
  <si>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</si>
  <si>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</si>
  <si>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</si>
  <si>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</si>
  <si>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</si>
  <si>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</si>
  <si>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</si>
  <si>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</si>
  <si>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</si>
  <si>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</si>
  <si>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</si>
  <si>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</si>
  <si>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</si>
  <si>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</si>
  <si>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</si>
  <si>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</si>
  <si>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</si>
  <si>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</si>
  <si>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</si>
  <si>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</si>
  <si>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</si>
  <si>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</si>
  <si>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</si>
  <si>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</si>
  <si>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</si>
  <si>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</si>
  <si>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</si>
  <si>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</si>
  <si>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</si>
  <si>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</si>
  <si>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</si>
  <si>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</si>
  <si>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</si>
  <si>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</si>
  <si>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</si>
  <si>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</si>
  <si>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</si>
  <si>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</si>
  <si>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</si>
  <si>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</si>
  <si>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</si>
  <si>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</si>
  <si>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</si>
  <si>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</si>
  <si>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</si>
  <si>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</si>
  <si>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</si>
  <si>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</si>
  <si>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</si>
  <si>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</si>
  <si>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</si>
  <si>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</si>
  <si>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</si>
  <si>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</si>
  <si>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</si>
  <si>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</si>
  <si>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</si>
  <si>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</si>
  <si>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</si>
  <si>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</si>
  <si>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</si>
  <si>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</si>
  <si>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</si>
  <si>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</si>
  <si>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</si>
  <si>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</si>
  <si>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</si>
  <si>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</si>
  <si>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</si>
  <si>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</si>
  <si>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</si>
  <si>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</si>
  <si>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</si>
  <si>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</si>
  <si>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</si>
  <si>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</si>
  <si>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</si>
  <si>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</si>
  <si>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</si>
  <si>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</si>
  <si>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</si>
  <si>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</si>
  <si>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</si>
  <si>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</si>
  <si>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</si>
  <si>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</si>
  <si>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</si>
  <si>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</si>
  <si>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</si>
  <si>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</si>
  <si>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</si>
  <si>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</si>
  <si>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</si>
  <si>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</si>
  <si>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</si>
  <si>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</si>
  <si>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</si>
  <si>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</si>
  <si>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</si>
  <si>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</si>
  <si>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</si>
  <si>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</si>
  <si>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</si>
  <si>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</si>
  <si>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</si>
  <si>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</si>
  <si>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</si>
  <si>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</si>
  <si>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</si>
  <si>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</si>
  <si>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</si>
  <si>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</si>
  <si>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</si>
  <si>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</si>
  <si>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</si>
  <si>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</si>
  <si>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</si>
  <si>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</si>
  <si>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</si>
  <si>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</si>
  <si>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</si>
  <si>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</si>
  <si>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</si>
  <si>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</si>
  <si>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</si>
  <si>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</si>
  <si>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</si>
  <si>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</si>
  <si>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</si>
  <si>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</si>
  <si>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</si>
  <si>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</si>
  <si>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</si>
  <si>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</si>
  <si>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</si>
  <si>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</si>
  <si>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</si>
  <si>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</si>
  <si>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</si>
  <si>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</si>
  <si>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</si>
  <si>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</si>
  <si>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</si>
  <si>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</si>
  <si>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</si>
  <si>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</si>
  <si>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</si>
  <si>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</si>
  <si>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</si>
  <si>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</si>
  <si>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</si>
  <si>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</si>
  <si>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</si>
  <si>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</si>
  <si>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</si>
  <si>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</si>
  <si>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</si>
  <si>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</si>
  <si>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</si>
  <si>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</si>
  <si>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</si>
  <si>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</si>
  <si>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</si>
  <si>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</si>
  <si>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</si>
  <si>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</si>
  <si>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</si>
  <si>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</si>
  <si>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</si>
  <si>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</si>
  <si>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</si>
  <si>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</si>
  <si>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</si>
  <si>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</si>
  <si>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</si>
  <si>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</si>
  <si>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</si>
  <si>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</si>
  <si>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</si>
  <si>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</si>
  <si>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</si>
  <si>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</si>
  <si>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</si>
  <si>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</si>
  <si>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</si>
  <si>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</si>
  <si>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</si>
  <si>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</si>
  <si>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</si>
  <si>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</si>
  <si>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</si>
  <si>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</si>
  <si>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</si>
  <si>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</si>
  <si>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</si>
  <si>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</si>
  <si>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</si>
  <si>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</si>
  <si>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</si>
  <si>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</si>
  <si>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</si>
  <si>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</si>
  <si>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</si>
  <si>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</si>
  <si>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</si>
  <si>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</si>
  <si>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</si>
  <si>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</si>
  <si>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</si>
  <si>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</si>
  <si>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</si>
  <si>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</si>
  <si>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</si>
  <si>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</si>
  <si>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</si>
  <si>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</si>
  <si>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</si>
  <si>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</si>
  <si>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</si>
  <si>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</si>
  <si>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</si>
  <si>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</si>
  <si>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</si>
  <si>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</si>
  <si>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</si>
  <si>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</si>
  <si>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</si>
  <si>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</si>
  <si>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</si>
  <si>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</si>
  <si>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</si>
  <si>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</si>
  <si>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</si>
  <si>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</si>
  <si>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</si>
  <si>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</si>
  <si>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</si>
  <si>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</si>
  <si>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</si>
  <si>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</si>
  <si>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</si>
  <si>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</si>
  <si>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</si>
  <si>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</si>
  <si>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</si>
  <si>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</si>
  <si>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</si>
  <si>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</si>
  <si>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</si>
  <si>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</si>
  <si>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</si>
  <si>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</si>
  <si>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</si>
  <si>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</si>
  <si>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</si>
  <si>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</si>
  <si>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</si>
  <si>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</si>
  <si>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</si>
  <si>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</si>
  <si>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</si>
  <si>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</si>
  <si>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</si>
  <si>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</si>
  <si>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</si>
  <si>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</si>
  <si>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</si>
  <si>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</si>
  <si>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</si>
  <si>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</si>
  <si>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</si>
  <si>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</si>
  <si>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</si>
  <si>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</si>
  <si>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</si>
  <si>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</si>
  <si>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</si>
  <si>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</si>
  <si>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</si>
  <si>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</si>
  <si>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</si>
  <si>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</si>
  <si>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</si>
  <si>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</si>
  <si>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</si>
  <si>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</si>
  <si>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</si>
  <si>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</si>
  <si>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</si>
  <si>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</si>
  <si>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</si>
  <si>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</si>
  <si>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</si>
  <si>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</si>
  <si>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</si>
  <si>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</si>
  <si>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</si>
  <si>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</si>
  <si>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</si>
  <si>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</si>
  <si>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</si>
  <si>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</si>
  <si>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</si>
  <si>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</si>
  <si>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</si>
  <si>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</si>
  <si>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</si>
  <si>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</si>
  <si>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</si>
  <si>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</si>
  <si>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</si>
  <si>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</si>
  <si>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</si>
  <si>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</si>
  <si>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</si>
  <si>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</si>
  <si>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</si>
  <si>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</si>
  <si>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</si>
  <si>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</si>
  <si>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</si>
  <si>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</si>
  <si>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</si>
  <si>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</si>
  <si>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</si>
  <si>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</si>
  <si>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</si>
  <si>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</si>
  <si>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</si>
  <si>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</si>
  <si>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</si>
  <si>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</si>
  <si>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</si>
  <si>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</si>
  <si>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</si>
  <si>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</si>
  <si>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</si>
  <si>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</si>
  <si>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</si>
  <si>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</si>
  <si>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</si>
  <si>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</si>
  <si>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</si>
  <si>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</si>
  <si>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</si>
  <si>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</si>
  <si>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</si>
  <si>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</si>
  <si>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</si>
  <si>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</si>
  <si>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</si>
  <si>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</si>
  <si>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</si>
  <si>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</si>
  <si>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</si>
  <si>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</si>
  <si>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</si>
  <si>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</si>
  <si>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</si>
  <si>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</si>
  <si>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</si>
  <si>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</si>
  <si>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</si>
  <si>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</si>
  <si>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</si>
  <si>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</si>
  <si>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</si>
  <si>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</si>
  <si>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</si>
  <si>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</si>
  <si>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</si>
  <si>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</si>
  <si>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</si>
  <si>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</si>
  <si>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</si>
  <si>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</si>
  <si>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</si>
  <si>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</si>
  <si>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</si>
  <si>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</si>
  <si>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</si>
  <si>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</si>
  <si>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</si>
  <si>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</si>
  <si>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</si>
  <si>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</si>
  <si>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</si>
  <si>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</si>
  <si>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</si>
  <si>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</si>
  <si>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</si>
  <si>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</si>
  <si>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</si>
  <si>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</si>
  <si>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</si>
  <si>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</si>
  <si>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</si>
  <si>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</si>
  <si>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</si>
  <si>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</si>
  <si>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</si>
  <si>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</si>
  <si>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</si>
  <si>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</si>
  <si>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</si>
  <si>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</si>
  <si>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</si>
  <si>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</si>
  <si>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</si>
  <si>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</si>
  <si>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</si>
  <si>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</si>
  <si>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</si>
  <si>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</si>
  <si>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</si>
  <si>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</si>
  <si>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</si>
  <si>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</si>
  <si>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</si>
  <si>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</si>
  <si>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</si>
  <si>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</si>
  <si>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</si>
  <si>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</si>
  <si>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</si>
  <si>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</si>
  <si>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</si>
  <si>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</si>
  <si>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</si>
  <si>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</si>
  <si>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</si>
  <si>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</si>
  <si>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</si>
  <si>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</si>
  <si>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</si>
  <si>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</si>
  <si>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</si>
  <si>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</si>
  <si>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</si>
  <si>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</si>
  <si>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</si>
  <si>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</si>
  <si>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</si>
  <si>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</si>
  <si>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</si>
  <si>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</si>
  <si>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</si>
  <si>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</si>
  <si>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</si>
  <si>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</si>
  <si>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</si>
  <si>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</si>
  <si>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</si>
  <si>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</si>
  <si>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</si>
  <si>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</si>
  <si>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</si>
  <si>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</si>
  <si>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</si>
  <si>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</si>
  <si>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</si>
  <si>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</si>
  <si>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</si>
  <si>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</si>
  <si>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</si>
  <si>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</si>
  <si>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</si>
  <si>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</si>
  <si>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</si>
  <si>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</si>
  <si>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</si>
  <si>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</si>
  <si>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</si>
  <si>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</si>
  <si>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</si>
  <si>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</si>
  <si>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</si>
  <si>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</si>
  <si>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</si>
  <si>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</si>
  <si>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</si>
  <si>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</si>
  <si>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</si>
  <si>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</si>
  <si>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</si>
  <si>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</si>
  <si>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</si>
  <si>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</si>
  <si>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</si>
  <si>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</si>
  <si>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</si>
  <si>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</si>
  <si>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</si>
  <si>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</si>
  <si>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</si>
  <si>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</si>
  <si>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</si>
  <si>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</si>
  <si>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</si>
  <si>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</si>
  <si>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</si>
  <si>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</si>
  <si>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</si>
  <si>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</si>
  <si>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</si>
  <si>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</si>
  <si>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</si>
  <si>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</si>
  <si>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</si>
  <si>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</si>
  <si>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</si>
  <si>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</si>
  <si>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</si>
  <si>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</si>
  <si>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</si>
  <si>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</si>
  <si>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</si>
  <si>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</si>
  <si>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</si>
  <si>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</si>
  <si>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</si>
  <si>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</si>
  <si>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</si>
  <si>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</si>
  <si>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</si>
  <si>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</si>
  <si>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</si>
  <si>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</si>
  <si>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</si>
  <si>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</si>
  <si>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</si>
  <si>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</si>
  <si>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</si>
  <si>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</si>
  <si>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</si>
  <si>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</si>
  <si>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</si>
  <si>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</si>
  <si>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</si>
  <si>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</si>
  <si>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</si>
  <si>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</si>
  <si>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</si>
  <si>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</si>
  <si>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</si>
  <si>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</si>
  <si>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</si>
  <si>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</si>
  <si>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</si>
  <si>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</si>
  <si>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</si>
  <si>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</si>
  <si>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</si>
  <si>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</si>
  <si>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</si>
  <si>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</si>
  <si>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</si>
  <si>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</si>
  <si>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</si>
  <si>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</si>
  <si>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</si>
  <si>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</si>
  <si>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</si>
  <si>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</si>
  <si>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</si>
  <si>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</si>
  <si>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</si>
  <si>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</si>
  <si>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</si>
  <si>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</si>
  <si>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</si>
  <si>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</si>
  <si>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</si>
  <si>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</si>
  <si>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</si>
  <si>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</si>
  <si>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</si>
  <si>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</si>
  <si>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</si>
  <si>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</si>
  <si>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</si>
  <si>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</si>
  <si>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</si>
  <si>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</si>
  <si>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</si>
  <si>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</si>
  <si>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</si>
  <si>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</si>
  <si>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</si>
  <si>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</si>
  <si>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</si>
  <si>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</si>
  <si>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</si>
  <si>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</si>
  <si>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</si>
  <si>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</si>
  <si>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</si>
  <si>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</si>
  <si>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</si>
  <si>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</si>
  <si>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</si>
  <si>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</si>
  <si>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</si>
  <si>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</si>
  <si>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</si>
  <si>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</si>
  <si>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</si>
  <si>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</si>
  <si>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</si>
  <si>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</si>
  <si>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</si>
  <si>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</si>
  <si>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</si>
  <si>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</si>
  <si>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</si>
  <si>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</si>
  <si>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</si>
  <si>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</si>
  <si>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</si>
  <si>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</si>
  <si>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</si>
  <si>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</si>
  <si>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</si>
  <si>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</si>
  <si>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</si>
  <si>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</si>
  <si>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</si>
  <si>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</si>
  <si>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</si>
  <si>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</si>
  <si>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</si>
  <si>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</si>
  <si>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</si>
  <si>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</si>
  <si>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</si>
  <si>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</si>
  <si>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</si>
  <si>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</si>
  <si>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</si>
  <si>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</si>
  <si>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</si>
  <si>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</si>
  <si>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</si>
  <si>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</si>
  <si>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</si>
  <si>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</si>
  <si>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</si>
  <si>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</si>
  <si>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</si>
  <si>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</si>
  <si>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</si>
  <si>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</si>
  <si>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</si>
  <si>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</si>
  <si>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</si>
  <si>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</si>
  <si>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</si>
  <si>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</si>
  <si>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</si>
  <si>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</si>
  <si>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</si>
  <si>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</si>
  <si>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</si>
  <si>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</si>
  <si>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</si>
  <si>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</si>
  <si>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</si>
  <si>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</si>
  <si>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</si>
  <si>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</si>
  <si>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</si>
  <si>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</si>
  <si>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</si>
  <si>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</si>
  <si>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</si>
  <si>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</si>
  <si>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</si>
  <si>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</si>
  <si>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</si>
  <si>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</si>
  <si>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</si>
  <si>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</si>
  <si>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</si>
  <si>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</si>
  <si>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</si>
  <si>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</si>
  <si>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</si>
  <si>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</si>
  <si>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</si>
  <si>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</si>
  <si>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</si>
  <si>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</si>
  <si>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</si>
  <si>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</si>
  <si>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</si>
  <si>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</si>
  <si>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</si>
  <si>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</si>
  <si>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</si>
  <si>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</si>
  <si>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</si>
  <si>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</si>
  <si>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</si>
  <si>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</si>
  <si>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</si>
  <si>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</si>
  <si>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</si>
  <si>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</si>
  <si>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</si>
  <si>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</si>
  <si>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</si>
  <si>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</si>
  <si>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</si>
  <si>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</si>
  <si>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</si>
  <si>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</si>
  <si>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</si>
  <si>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</si>
  <si>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</si>
  <si>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</si>
  <si>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</si>
  <si>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</si>
  <si>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</si>
  <si>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</si>
  <si>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</si>
  <si>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</si>
  <si>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</si>
  <si>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</si>
  <si>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</si>
  <si>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</si>
  <si>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</si>
  <si>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</si>
  <si>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</si>
  <si>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</si>
  <si>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</si>
  <si>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</si>
  <si>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</si>
  <si>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</si>
  <si>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</si>
  <si>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</si>
  <si>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</si>
  <si>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</si>
  <si>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</si>
  <si>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</si>
  <si>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</si>
  <si>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</si>
  <si>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</si>
  <si>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</si>
  <si>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</si>
  <si>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</si>
  <si>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</si>
  <si>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</si>
  <si>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</si>
  <si>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</si>
  <si>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</si>
  <si>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</si>
  <si>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</si>
  <si>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</si>
  <si>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</si>
  <si>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</si>
  <si>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</si>
  <si>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</si>
  <si>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</si>
  <si>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</si>
  <si>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</si>
  <si>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</si>
  <si>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</si>
  <si>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</si>
  <si>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</si>
  <si>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</si>
  <si>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</si>
  <si>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</si>
  <si>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</si>
  <si>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</si>
  <si>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</si>
  <si>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</si>
  <si>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</si>
  <si>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</si>
  <si>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</si>
  <si>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</si>
  <si>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</si>
  <si>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</si>
  <si>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</si>
  <si>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</si>
  <si>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</si>
  <si>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</si>
  <si>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</si>
  <si>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</si>
  <si>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</si>
  <si>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</si>
  <si>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</si>
  <si>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</si>
  <si>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</si>
  <si>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</si>
  <si>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</si>
  <si>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</si>
  <si>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</si>
  <si>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</si>
  <si>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</si>
  <si>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</si>
  <si>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</si>
  <si>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</si>
  <si>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</si>
  <si>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</si>
  <si>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</si>
  <si>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</si>
  <si>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</si>
  <si>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</si>
  <si>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</si>
  <si>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</si>
  <si>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</si>
  <si>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</si>
  <si>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</si>
  <si>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</si>
  <si>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</si>
  <si>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</si>
  <si>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</si>
  <si>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</si>
  <si>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</si>
  <si>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</si>
  <si>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</si>
  <si>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</si>
  <si>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</si>
  <si>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</si>
  <si>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</si>
  <si>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</si>
  <si>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</si>
  <si>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</si>
  <si>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</si>
  <si>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</si>
  <si>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</si>
  <si>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</si>
  <si>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</si>
  <si>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</si>
  <si>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</si>
  <si>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</si>
  <si>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</si>
  <si>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</si>
  <si>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</si>
  <si>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</si>
  <si>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</si>
  <si>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</si>
  <si>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</si>
  <si>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</si>
  <si>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</si>
  <si>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</si>
  <si>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</si>
  <si>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</si>
  <si>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</si>
  <si>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</si>
  <si>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</si>
  <si>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</si>
  <si>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</si>
  <si>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</si>
  <si>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</si>
  <si>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</si>
  <si>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</si>
  <si>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</si>
  <si>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</si>
  <si>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</si>
  <si>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</si>
  <si>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</si>
  <si>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</si>
  <si>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</si>
  <si>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</si>
  <si>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</si>
  <si>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</si>
  <si>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</si>
  <si>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</si>
  <si>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</si>
  <si>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</si>
  <si>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</si>
  <si>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</si>
  <si>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</si>
  <si>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</si>
  <si>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</si>
  <si>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</si>
  <si>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</si>
  <si>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</si>
  <si>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</si>
  <si>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</si>
  <si>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</si>
  <si>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</si>
  <si>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</si>
  <si>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</si>
  <si>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</si>
  <si>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</si>
  <si>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</si>
  <si>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</si>
  <si>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</si>
  <si>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</si>
  <si>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</si>
  <si>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</si>
  <si>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</si>
  <si>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</si>
  <si>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</si>
  <si>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</si>
  <si>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</si>
  <si>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</si>
  <si>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</si>
  <si>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</si>
  <si>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</si>
  <si>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</si>
  <si>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</si>
  <si>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</si>
  <si>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</si>
  <si>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</si>
  <si>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</si>
  <si>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</si>
  <si>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</si>
  <si>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</si>
  <si>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</si>
  <si>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</si>
  <si>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</si>
  <si>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</si>
  <si>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</si>
  <si>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</si>
  <si>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</si>
  <si>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</si>
  <si>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</si>
  <si>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</si>
  <si>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</si>
  <si>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</si>
  <si>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</si>
  <si>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</si>
  <si>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</si>
  <si>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</si>
  <si>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</si>
  <si>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</si>
  <si>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</si>
  <si>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</si>
  <si>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</si>
  <si>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</si>
  <si>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</si>
  <si>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</si>
  <si>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</si>
  <si>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</si>
  <si>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</si>
  <si>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</si>
  <si>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</si>
  <si>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</si>
  <si>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</si>
  <si>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</si>
  <si>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</si>
  <si>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</si>
  <si>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</si>
  <si>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</si>
  <si>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</si>
  <si>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</si>
  <si>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</si>
  <si>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</si>
  <si>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</si>
  <si>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</si>
  <si>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</si>
  <si>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</si>
  <si>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</si>
  <si>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</si>
  <si>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</si>
  <si>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</si>
  <si>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</si>
  <si>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</si>
  <si>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</si>
  <si>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</si>
  <si>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</si>
  <si>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</si>
  <si>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</si>
  <si>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</si>
  <si>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</si>
  <si>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</si>
  <si>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</si>
  <si>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</si>
  <si>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</si>
  <si>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</si>
  <si>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</si>
  <si>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</si>
  <si>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</si>
  <si>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</si>
  <si>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</si>
  <si>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</si>
  <si>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</si>
  <si>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</si>
  <si>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</si>
  <si>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</si>
  <si>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</si>
  <si>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</si>
  <si>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</si>
  <si>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</si>
  <si>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</si>
  <si>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</si>
  <si>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</si>
  <si>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</si>
  <si>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</si>
  <si>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</si>
  <si>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</si>
  <si>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</si>
  <si>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</si>
  <si>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</si>
  <si>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</si>
  <si>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</si>
  <si>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</si>
  <si>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</si>
  <si>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</si>
  <si>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</si>
  <si>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</si>
  <si>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</si>
  <si>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</si>
  <si>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</si>
  <si>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</si>
  <si>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</si>
  <si>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</si>
  <si>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</si>
  <si>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</si>
  <si>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</si>
  <si>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</si>
  <si>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</si>
  <si>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</si>
  <si>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</si>
  <si>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</si>
  <si>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</si>
  <si>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</si>
  <si>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</si>
  <si>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</si>
  <si>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</si>
  <si>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</si>
  <si>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</si>
  <si>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</si>
  <si>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</si>
  <si>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</si>
  <si>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</si>
  <si>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</si>
  <si>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</si>
  <si>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</si>
  <si>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</si>
  <si>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</si>
  <si>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</si>
  <si>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</si>
  <si>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</si>
  <si>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</si>
  <si>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</si>
  <si>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</si>
  <si>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</si>
  <si>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</si>
  <si>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</si>
  <si>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</si>
  <si>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</si>
  <si>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</si>
  <si>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</si>
  <si>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</si>
  <si>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</si>
  <si>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</si>
  <si>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</si>
  <si>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</si>
  <si>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</si>
  <si>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</si>
  <si>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</si>
  <si>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</si>
  <si>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</si>
  <si>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</si>
  <si>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</si>
  <si>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</si>
  <si>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</si>
  <si>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</si>
  <si>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</si>
  <si>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</si>
  <si>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</si>
  <si>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</si>
  <si>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</si>
  <si>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</si>
  <si>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</si>
  <si>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</si>
  <si>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</si>
  <si>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</si>
  <si>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</si>
  <si>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</si>
  <si>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</si>
  <si>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</si>
  <si>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</si>
  <si>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</si>
  <si>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</si>
  <si>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</si>
  <si>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</si>
  <si>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</si>
  <si>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</si>
  <si>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</si>
  <si>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</si>
  <si>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</si>
  <si>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</si>
  <si>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</si>
  <si>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</si>
  <si>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</si>
  <si>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</si>
  <si>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</si>
  <si>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</si>
  <si>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</si>
  <si>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</si>
  <si>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</si>
  <si>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</si>
  <si>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</si>
  <si>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</si>
  <si>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</si>
  <si>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</si>
  <si>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</si>
  <si>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</si>
  <si>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</si>
  <si>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</si>
  <si>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</si>
  <si>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</si>
  <si>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</si>
  <si>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</si>
  <si>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</si>
  <si>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</si>
  <si>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</si>
  <si>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</si>
  <si>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</si>
  <si>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</si>
  <si>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</si>
  <si>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</si>
  <si>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</si>
  <si>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</si>
  <si>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</si>
  <si>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</si>
  <si>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</si>
  <si>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</si>
  <si>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</si>
  <si>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</si>
  <si>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</si>
  <si>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</si>
  <si>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</si>
  <si>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</si>
  <si>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</si>
  <si>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</si>
  <si>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</si>
  <si>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</si>
  <si>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</si>
  <si>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</si>
  <si>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</si>
  <si>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</si>
  <si>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</si>
  <si>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</si>
  <si>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</si>
  <si>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</si>
  <si>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</si>
  <si>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</si>
  <si>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</si>
  <si>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</si>
  <si>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</si>
  <si>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</si>
  <si>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</si>
  <si>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</si>
  <si>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</si>
  <si>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</si>
  <si>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</si>
  <si>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</si>
  <si>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</si>
  <si>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</si>
  <si>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</si>
  <si>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</si>
  <si>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</si>
  <si>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</si>
  <si>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</si>
  <si>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</si>
  <si>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</si>
  <si>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</si>
  <si>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</si>
  <si>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</si>
  <si>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</si>
  <si>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</si>
  <si>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</si>
  <si>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</si>
  <si>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</si>
  <si>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</si>
  <si>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</si>
  <si>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</si>
  <si>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</si>
  <si>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</si>
  <si>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</si>
  <si>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</si>
  <si>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</si>
  <si>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</si>
  <si>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</si>
  <si>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</si>
  <si>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</si>
  <si>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</si>
  <si>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</si>
  <si>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</si>
  <si>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</si>
  <si>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</si>
  <si>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</si>
  <si>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</si>
  <si>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</si>
  <si>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</si>
  <si>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</si>
  <si>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</si>
  <si>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</si>
  <si>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</si>
  <si>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</si>
  <si>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</si>
  <si>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</si>
  <si>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</si>
  <si>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</si>
  <si>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</si>
  <si>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</si>
  <si>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</si>
  <si>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</si>
  <si>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</si>
  <si>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</si>
  <si>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</si>
  <si>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</si>
  <si>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</si>
  <si>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</si>
  <si>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</si>
  <si>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</si>
  <si>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</si>
  <si>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</si>
  <si>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</si>
  <si>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</si>
  <si>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</si>
  <si>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</si>
  <si>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</si>
  <si>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</si>
  <si>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</si>
  <si>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</si>
  <si>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</si>
  <si>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</si>
  <si>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</si>
  <si>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</si>
  <si>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</si>
  <si>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</si>
  <si>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</si>
  <si>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</si>
  <si>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</si>
  <si>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</si>
  <si>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</si>
  <si>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</si>
  <si>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</si>
  <si>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</si>
  <si>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</si>
  <si>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</si>
  <si>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</si>
  <si>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</si>
  <si>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</si>
  <si>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</si>
  <si>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</si>
  <si>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</si>
  <si>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</si>
  <si>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</si>
  <si>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</si>
  <si>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</si>
  <si>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</si>
  <si>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</si>
  <si>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</si>
  <si>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</si>
  <si>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</si>
  <si>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</si>
  <si>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</si>
  <si>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</si>
  <si>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</si>
  <si>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</si>
  <si>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</si>
  <si>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</si>
  <si>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</si>
  <si>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</si>
  <si>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</si>
  <si>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</si>
  <si>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</si>
  <si>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</si>
  <si>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</si>
  <si>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</si>
  <si>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</si>
  <si>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</si>
  <si>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</si>
  <si>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</si>
  <si>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</si>
  <si>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</si>
  <si>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</si>
  <si>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</si>
  <si>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</si>
  <si>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</si>
  <si>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</si>
  <si>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</si>
  <si>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</si>
  <si>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</si>
  <si>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</si>
  <si>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</si>
  <si>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</si>
  <si>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</si>
  <si>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</si>
  <si>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</si>
  <si>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</si>
  <si>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</si>
  <si>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</si>
  <si>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</si>
  <si>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</si>
  <si>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</si>
  <si>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</si>
  <si>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</si>
  <si>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</si>
  <si>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</si>
  <si>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</si>
  <si>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</si>
  <si>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</si>
  <si>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</si>
  <si>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</si>
  <si>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</si>
  <si>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</si>
  <si>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</si>
  <si>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</si>
  <si>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</si>
  <si>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</si>
  <si>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</si>
  <si>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</si>
  <si>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</si>
  <si>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</si>
  <si>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</si>
  <si>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</si>
  <si>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</si>
  <si>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</si>
  <si>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</si>
  <si>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</si>
  <si>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</si>
  <si>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</si>
  <si>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</si>
  <si>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</si>
  <si>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</si>
  <si>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</si>
  <si>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</si>
  <si>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</si>
  <si>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</si>
  <si>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</si>
  <si>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</si>
  <si>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</si>
  <si>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</si>
  <si>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</si>
  <si>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</si>
  <si>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</si>
  <si>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</si>
  <si>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</si>
  <si>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</si>
  <si>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</si>
  <si>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</si>
  <si>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</si>
  <si>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</si>
  <si>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</si>
  <si>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</si>
  <si>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</si>
  <si>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</si>
  <si>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</si>
  <si>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</si>
  <si>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</si>
  <si>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</si>
  <si>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</si>
  <si>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</si>
  <si>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</si>
  <si>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</si>
  <si>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</si>
  <si>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</si>
  <si>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</si>
  <si>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</si>
  <si>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</si>
  <si>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</si>
  <si>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</si>
  <si>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</si>
  <si>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</si>
  <si>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</si>
  <si>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</si>
  <si>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</si>
  <si>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</si>
  <si>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</si>
  <si>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</si>
  <si>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</si>
  <si>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</si>
  <si>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</si>
  <si>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</si>
  <si>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</si>
  <si>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</si>
  <si>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</si>
  <si>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</si>
  <si>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</si>
  <si>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</si>
  <si>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</si>
  <si>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</si>
  <si>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</si>
  <si>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</si>
  <si>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</si>
  <si>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</si>
  <si>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</si>
  <si>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</si>
  <si>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</si>
  <si>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</si>
  <si>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</si>
  <si>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</si>
  <si>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</si>
  <si>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</si>
  <si>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</si>
  <si>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</si>
  <si>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</si>
  <si>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</si>
  <si>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</si>
  <si>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</si>
  <si>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</si>
  <si>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</si>
  <si>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</si>
  <si>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</si>
  <si>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</si>
  <si>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</si>
  <si>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</si>
  <si>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</si>
  <si>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</si>
  <si>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</si>
  <si>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</si>
  <si>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</si>
  <si>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</si>
  <si>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</si>
  <si>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</si>
  <si>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</si>
  <si>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</si>
  <si>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</si>
  <si>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</si>
  <si>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</si>
  <si>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</si>
  <si>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</si>
  <si>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</si>
  <si>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</si>
  <si>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</si>
  <si>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</si>
  <si>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</si>
  <si>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</si>
  <si>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</si>
  <si>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</si>
  <si>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</si>
  <si>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</si>
  <si>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</si>
  <si>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</si>
  <si>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</si>
  <si>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</si>
  <si>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</si>
  <si>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</si>
  <si>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</si>
  <si>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</si>
  <si>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</si>
  <si>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</si>
  <si>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</si>
  <si>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</si>
  <si>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</si>
  <si>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</si>
  <si>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</si>
  <si>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</si>
  <si>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</si>
  <si>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</si>
  <si>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</si>
  <si>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</si>
  <si>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</si>
  <si>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</si>
  <si>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</si>
  <si>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</si>
  <si>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</si>
  <si>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</si>
  <si>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</si>
  <si>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</si>
  <si>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</si>
  <si>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</si>
  <si>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</si>
  <si>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</si>
  <si>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</si>
  <si>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</si>
  <si>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</si>
  <si>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</si>
  <si>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</si>
  <si>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</si>
  <si>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</si>
  <si>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</si>
  <si>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</si>
  <si>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</si>
  <si>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</si>
  <si>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</si>
  <si>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</si>
  <si>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</si>
  <si>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</si>
  <si>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</si>
  <si>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</si>
  <si>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</si>
  <si>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</si>
  <si>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</si>
  <si>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</si>
  <si>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</si>
  <si>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</si>
  <si>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</si>
  <si>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</si>
  <si>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</si>
  <si>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</si>
  <si>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</si>
  <si>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</si>
  <si>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</si>
  <si>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</si>
  <si>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</si>
  <si>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</si>
  <si>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</si>
  <si>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</si>
  <si>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</si>
  <si>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</si>
  <si>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</si>
  <si>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</si>
  <si>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</si>
  <si>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</si>
  <si>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</si>
  <si>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</si>
  <si>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</si>
  <si>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</si>
  <si>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</si>
  <si>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</si>
  <si>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</si>
  <si>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</si>
  <si>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</si>
  <si>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</si>
  <si>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</si>
  <si>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</si>
  <si>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</si>
  <si>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</si>
  <si>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</si>
  <si>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</si>
  <si>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</si>
  <si>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</si>
  <si>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</si>
  <si>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</si>
  <si>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</si>
  <si>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</si>
  <si>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</si>
  <si>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</si>
  <si>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</si>
  <si>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</si>
  <si>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</si>
  <si>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</si>
  <si>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</si>
  <si>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</si>
  <si>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</si>
  <si>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</si>
  <si>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</si>
  <si>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</si>
  <si>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</si>
  <si>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</si>
  <si>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</si>
  <si>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</si>
  <si>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</si>
  <si>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</si>
  <si>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</si>
  <si>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</si>
  <si>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</si>
  <si>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</si>
  <si>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</si>
  <si>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</si>
  <si>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</si>
  <si>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</si>
  <si>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</si>
  <si>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</si>
  <si>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</si>
  <si>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</si>
  <si>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</si>
  <si>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</si>
  <si>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</si>
  <si>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</si>
  <si>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</si>
  <si>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</si>
  <si>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</si>
  <si>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</si>
  <si>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</si>
  <si>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</si>
  <si>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</si>
  <si>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</si>
  <si>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</si>
  <si>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</si>
  <si>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</si>
  <si>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</si>
  <si>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</si>
  <si>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</si>
  <si>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</si>
  <si>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</si>
  <si>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</si>
  <si>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</si>
  <si>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</si>
  <si>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</si>
  <si>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</si>
  <si>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</si>
  <si>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</si>
  <si>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</si>
  <si>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</si>
  <si>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</si>
  <si>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</si>
  <si>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</si>
  <si>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</si>
  <si>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</si>
  <si>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</si>
  <si>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</si>
  <si>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</si>
  <si>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</si>
  <si>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</si>
  <si>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</si>
  <si>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</si>
  <si>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</si>
  <si>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</si>
  <si>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</si>
  <si>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</si>
  <si>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</si>
  <si>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</si>
  <si>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</si>
  <si>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</si>
  <si>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</si>
  <si>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</si>
  <si>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</si>
  <si>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</si>
  <si>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</si>
  <si>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</si>
  <si>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</si>
  <si>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</si>
  <si>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</si>
  <si>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</si>
  <si>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</si>
  <si>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</si>
  <si>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</si>
  <si>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</si>
  <si>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</si>
  <si>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</si>
  <si>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</si>
  <si>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</si>
  <si>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</si>
  <si>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</si>
  <si>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</si>
  <si>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</si>
  <si>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</si>
  <si>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</si>
  <si>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</si>
  <si>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</si>
  <si>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</si>
  <si>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</si>
  <si>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</si>
  <si>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</si>
  <si>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</si>
  <si>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</si>
  <si>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</si>
  <si>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</si>
  <si>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</si>
  <si>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</si>
  <si>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</si>
  <si>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</si>
  <si>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</si>
  <si>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</si>
  <si>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</si>
  <si>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</si>
  <si>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</si>
  <si>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</si>
  <si>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</si>
  <si>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</si>
  <si>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</si>
  <si>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</si>
  <si>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</si>
  <si>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</si>
  <si>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</si>
  <si>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</si>
  <si>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</si>
  <si>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</si>
  <si>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</si>
  <si>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</si>
  <si>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</si>
  <si>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</si>
  <si>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</si>
  <si>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</si>
  <si>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</si>
  <si>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</si>
  <si>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</si>
  <si>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</si>
  <si>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</si>
  <si>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</si>
  <si>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</si>
  <si>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</si>
  <si>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</si>
  <si>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</si>
  <si>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</si>
  <si>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</si>
  <si>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</si>
  <si>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</si>
  <si>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</si>
  <si>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</si>
  <si>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</si>
  <si>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</si>
  <si>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</si>
  <si>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</si>
  <si>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</si>
  <si>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</si>
  <si>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</si>
  <si>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</si>
  <si>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</si>
  <si>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</si>
  <si>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</si>
  <si>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</si>
  <si>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</si>
  <si>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</si>
  <si>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</si>
  <si>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</si>
  <si>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</si>
  <si>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</si>
  <si>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</si>
  <si>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</si>
  <si>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</si>
  <si>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</si>
  <si>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</si>
  <si>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</si>
  <si>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</si>
  <si>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</si>
  <si>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</si>
  <si>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</si>
  <si>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</si>
  <si>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</si>
  <si>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</si>
  <si>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</si>
  <si>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</si>
  <si>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</si>
  <si>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</si>
  <si>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</si>
  <si>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</si>
  <si>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</si>
  <si>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</si>
  <si>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</si>
  <si>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</si>
  <si>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</si>
  <si>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</si>
  <si>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</si>
  <si>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</si>
  <si>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</si>
  <si>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</si>
  <si>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</si>
  <si>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</si>
  <si>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</si>
  <si>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</si>
  <si>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</si>
  <si>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</si>
  <si>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</si>
  <si>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</si>
  <si>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</si>
  <si>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</si>
  <si>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</si>
  <si>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</si>
  <si>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</si>
  <si>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</si>
  <si>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</si>
  <si>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</si>
  <si>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</si>
  <si>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</si>
  <si>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</si>
  <si>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</si>
  <si>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</si>
  <si>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</si>
  <si>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</si>
  <si>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</si>
  <si>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</si>
  <si>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</si>
  <si>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</si>
  <si>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</si>
  <si>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</si>
  <si>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</si>
  <si>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</si>
  <si>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</si>
  <si>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</si>
  <si>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</si>
  <si>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</si>
  <si>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</si>
  <si>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</si>
  <si>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</si>
  <si>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</si>
  <si>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</si>
  <si>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</si>
  <si>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</si>
  <si>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</si>
  <si>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</si>
  <si>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</si>
  <si>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</si>
  <si>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</si>
  <si>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</si>
  <si>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</si>
  <si>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</si>
  <si>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</si>
  <si>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</si>
  <si>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</si>
  <si>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</si>
  <si>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</si>
  <si>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</si>
  <si>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</si>
  <si>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</si>
  <si>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</si>
  <si>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</si>
  <si>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</si>
  <si>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</si>
  <si>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</si>
  <si>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</si>
  <si>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</si>
  <si>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</si>
  <si>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</si>
  <si>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</si>
  <si>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</si>
  <si>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</si>
  <si>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</si>
  <si>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</si>
  <si>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</si>
  <si>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</si>
  <si>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</si>
  <si>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</si>
  <si>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</si>
  <si>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</si>
  <si>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</si>
  <si>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</si>
  <si>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</si>
  <si>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</si>
  <si>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</si>
  <si>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</si>
  <si>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</si>
  <si>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</si>
  <si>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</si>
  <si>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</si>
  <si>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</si>
  <si>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</si>
  <si>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</si>
  <si>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</si>
  <si>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</si>
  <si>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</si>
  <si>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</si>
  <si>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</si>
  <si>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</si>
  <si>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</si>
  <si>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</si>
  <si>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</si>
  <si>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</si>
  <si>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</si>
  <si>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</si>
  <si>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</si>
  <si>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</si>
  <si>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</si>
  <si>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</si>
  <si>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</si>
  <si>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</si>
  <si>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</si>
  <si>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</si>
  <si>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</si>
  <si>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</si>
  <si>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</si>
  <si>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</si>
  <si>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</si>
  <si>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</si>
  <si>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</si>
  <si>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</si>
  <si>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</si>
  <si>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</si>
  <si>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</si>
  <si>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</si>
  <si>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</si>
  <si>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</si>
  <si>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</si>
  <si>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</si>
  <si>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</si>
  <si>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</si>
  <si>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</si>
  <si>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</si>
  <si>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</si>
  <si>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</si>
  <si>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</si>
  <si>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</si>
  <si>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</si>
  <si>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</si>
  <si>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</si>
  <si>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</si>
  <si>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</si>
  <si>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</si>
  <si>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</si>
  <si>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</si>
  <si>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</si>
  <si>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</si>
  <si>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</si>
  <si>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</si>
  <si>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</si>
  <si>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</si>
  <si>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</si>
  <si>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</si>
  <si>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</si>
  <si>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</si>
  <si>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</si>
  <si>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</si>
  <si>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</si>
  <si>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</si>
  <si>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</si>
  <si>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</si>
  <si>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</si>
  <si>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</si>
  <si>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</si>
  <si>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</si>
  <si>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</si>
  <si>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</si>
  <si>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</si>
  <si>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</si>
  <si>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</si>
  <si>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</si>
  <si>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</si>
  <si>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</si>
  <si>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</si>
  <si>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</si>
  <si>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</si>
  <si>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</si>
  <si>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</si>
  <si>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</si>
  <si>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</si>
  <si>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</si>
  <si>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</si>
  <si>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</si>
  <si>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</si>
  <si>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</si>
  <si>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</si>
  <si>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</si>
  <si>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</si>
  <si>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</si>
  <si>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</si>
  <si>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</si>
  <si>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</si>
  <si>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</si>
  <si>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</si>
  <si>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</si>
  <si>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</si>
  <si>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</si>
  <si>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</si>
  <si>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</si>
  <si>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</si>
  <si>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</si>
  <si>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</si>
  <si>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</si>
  <si>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</si>
  <si>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</si>
  <si>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</si>
  <si>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</si>
  <si>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</si>
  <si>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</si>
  <si>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</si>
  <si>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</si>
  <si>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</si>
  <si>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</si>
  <si>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</si>
  <si>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</si>
  <si>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</si>
  <si>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</si>
  <si>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</si>
  <si>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</si>
  <si>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</si>
  <si>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</si>
  <si>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</si>
  <si>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</si>
  <si>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</si>
  <si>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</si>
  <si>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</si>
  <si>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</si>
  <si>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</si>
  <si>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</si>
  <si>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</si>
  <si>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</si>
  <si>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</si>
  <si>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</si>
  <si>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</si>
  <si>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</si>
  <si>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</si>
  <si>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</si>
  <si>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</si>
  <si>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</si>
  <si>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</si>
  <si>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</si>
  <si>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</si>
  <si>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</si>
  <si>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</si>
  <si>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</si>
  <si>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</si>
  <si>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</si>
  <si>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</si>
  <si>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</si>
  <si>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</si>
  <si>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</si>
  <si>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</si>
  <si>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</si>
  <si>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</si>
  <si>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</si>
  <si>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</si>
  <si>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</si>
  <si>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</si>
  <si>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</si>
  <si>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</si>
  <si>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</si>
  <si>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</si>
  <si>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</si>
  <si>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</si>
  <si>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</si>
  <si>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</si>
  <si>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</si>
  <si>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</si>
  <si>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</si>
  <si>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</si>
  <si>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</si>
  <si>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</si>
  <si>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</si>
  <si>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</si>
  <si>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</si>
  <si>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</si>
  <si>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</si>
  <si>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</si>
  <si>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</si>
  <si>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</si>
  <si>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</si>
  <si>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</si>
  <si>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</si>
  <si>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</si>
  <si>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</si>
  <si>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</si>
  <si>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</si>
  <si>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</si>
  <si>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</si>
  <si>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</si>
  <si>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</si>
  <si>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</si>
  <si>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</si>
  <si>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</si>
  <si>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</si>
  <si>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</si>
  <si>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</si>
  <si>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</si>
  <si>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</si>
  <si>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</si>
  <si>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</si>
  <si>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</si>
  <si>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</si>
  <si>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</si>
  <si>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</si>
  <si>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</si>
  <si>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</si>
  <si>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</si>
  <si>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</si>
  <si>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</si>
  <si>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</si>
  <si>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</si>
  <si>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</si>
  <si>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</si>
  <si>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</si>
  <si>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</si>
  <si>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</si>
  <si>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</si>
  <si>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</si>
  <si>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</si>
  <si>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</si>
  <si>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</si>
  <si>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</si>
  <si>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</si>
  <si>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</si>
  <si>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</si>
  <si>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</si>
  <si>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</si>
  <si>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</si>
  <si>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</si>
  <si>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</si>
  <si>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</si>
  <si>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</si>
  <si>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</si>
  <si>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</si>
  <si>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</si>
  <si>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</si>
  <si>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</si>
  <si>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</si>
  <si>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</si>
  <si>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</si>
  <si>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</si>
  <si>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</si>
  <si>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</si>
  <si>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</si>
  <si>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</si>
  <si>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</si>
  <si>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</si>
  <si>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</si>
  <si>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</si>
  <si>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</si>
  <si>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</si>
  <si>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</si>
  <si>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</si>
  <si>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</si>
  <si>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</si>
  <si>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</si>
  <si>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</si>
  <si>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</si>
  <si>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</si>
  <si>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</si>
  <si>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</si>
  <si>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</si>
  <si>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</si>
  <si>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</si>
  <si>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</si>
  <si>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</si>
  <si>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</si>
  <si>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</si>
  <si>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</si>
  <si>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</si>
  <si>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</si>
  <si>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</si>
  <si>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</si>
  <si>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</si>
  <si>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</si>
  <si>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</si>
  <si>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</si>
  <si>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</si>
  <si>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</si>
  <si>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</si>
  <si>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</si>
  <si>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</si>
  <si>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</si>
  <si>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</si>
  <si>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</si>
  <si>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</si>
  <si>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</si>
  <si>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</si>
  <si>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</si>
  <si>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</si>
  <si>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</si>
  <si>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</si>
  <si>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</si>
  <si>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</si>
  <si>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</si>
  <si>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</si>
  <si>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</si>
  <si>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</si>
  <si>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</si>
  <si>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</si>
  <si>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</si>
  <si>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</si>
  <si>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</si>
  <si>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</si>
  <si>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</si>
  <si>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</si>
  <si>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</si>
  <si>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</si>
  <si>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</si>
  <si>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</si>
  <si>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</si>
  <si>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</si>
  <si>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</si>
  <si>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</si>
  <si>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</si>
  <si>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</si>
  <si>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</si>
  <si>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</si>
  <si>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</si>
  <si>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</si>
  <si>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</si>
  <si>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</si>
  <si>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</si>
  <si>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</si>
  <si>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</si>
  <si>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</si>
  <si>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</si>
  <si>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</si>
  <si>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</si>
  <si>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</si>
  <si>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</si>
  <si>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</si>
  <si>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</si>
  <si>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</si>
  <si>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</si>
  <si>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</si>
  <si>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</si>
  <si>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</si>
  <si>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</si>
  <si>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</si>
  <si>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</si>
  <si>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</si>
  <si>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</si>
  <si>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</si>
  <si>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</si>
  <si>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</si>
  <si>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</si>
  <si>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</si>
  <si>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</si>
  <si>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</si>
  <si>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</si>
  <si>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</si>
  <si>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</si>
  <si>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</si>
  <si>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</si>
  <si>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</si>
  <si>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</si>
  <si>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</si>
  <si>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</si>
  <si>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</si>
  <si>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</si>
  <si>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</si>
  <si>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</si>
  <si>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</si>
  <si>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</si>
  <si>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</si>
  <si>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</si>
  <si>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</si>
  <si>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</si>
  <si>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</si>
  <si>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</si>
  <si>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</si>
  <si>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</si>
  <si>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</si>
  <si>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</si>
  <si>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</si>
  <si>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</si>
  <si>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</si>
  <si>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</si>
  <si>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</si>
  <si>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</si>
  <si>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</si>
  <si>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</si>
  <si>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</si>
  <si>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</si>
  <si>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</si>
  <si>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</si>
  <si>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</si>
  <si>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</si>
  <si>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</si>
  <si>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</si>
  <si>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</si>
  <si>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</si>
  <si>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</si>
  <si>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</si>
  <si>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</si>
  <si>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</si>
  <si>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</si>
  <si>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</si>
  <si>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</si>
  <si>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</si>
  <si>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</si>
  <si>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</si>
  <si>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</si>
  <si>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</si>
  <si>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</si>
  <si>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</si>
  <si>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</si>
  <si>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</si>
  <si>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</si>
  <si>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</si>
  <si>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</si>
  <si>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</si>
  <si>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</si>
  <si>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</si>
  <si>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</si>
  <si>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</si>
  <si>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</si>
  <si>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</si>
  <si>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</si>
  <si>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</si>
  <si>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</si>
  <si>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</si>
  <si>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</si>
  <si>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</si>
  <si>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</si>
  <si>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</si>
  <si>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</si>
  <si>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</si>
  <si>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</si>
  <si>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</si>
  <si>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</si>
  <si>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</si>
  <si>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</si>
  <si>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</si>
  <si>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</si>
  <si>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</si>
  <si>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</si>
  <si>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</si>
  <si>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</si>
  <si>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</si>
  <si>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</si>
  <si>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</si>
  <si>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</si>
  <si>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</si>
  <si>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</si>
  <si>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</si>
  <si>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</si>
  <si>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</si>
  <si>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</si>
  <si>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</si>
  <si>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</si>
  <si>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</si>
  <si>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</si>
  <si>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</si>
  <si>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</si>
  <si>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</si>
  <si>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</si>
  <si>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</si>
  <si>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</si>
  <si>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</si>
  <si>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</si>
  <si>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</si>
  <si>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</si>
  <si>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</si>
  <si>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</si>
  <si>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</si>
  <si>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</si>
  <si>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</si>
  <si>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</si>
  <si>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</si>
  <si>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</si>
  <si>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</si>
  <si>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</si>
  <si>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</si>
  <si>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</si>
  <si>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</si>
  <si>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</si>
  <si>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</si>
  <si>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</si>
  <si>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</si>
  <si>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</si>
  <si>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</si>
  <si>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</si>
  <si>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</si>
  <si>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</si>
  <si>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</si>
  <si>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</si>
  <si>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</si>
  <si>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</si>
  <si>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</si>
  <si>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</si>
  <si>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</si>
  <si>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</si>
  <si>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</si>
  <si>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</si>
  <si>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</si>
  <si>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</si>
  <si>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</si>
  <si>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</si>
  <si>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</si>
  <si>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</si>
  <si>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</si>
  <si>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</si>
  <si>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</si>
  <si>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</si>
  <si>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</si>
  <si>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</si>
  <si>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</si>
  <si>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</si>
  <si>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</si>
  <si>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</si>
  <si>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</si>
  <si>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</si>
  <si>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</si>
  <si>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</si>
  <si>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</si>
  <si>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</si>
  <si>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</si>
  <si>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</si>
  <si>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</si>
  <si>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</si>
  <si>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</si>
  <si>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</si>
  <si>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</si>
  <si>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</si>
  <si>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</si>
  <si>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</si>
  <si>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</si>
  <si>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</si>
  <si>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</si>
  <si>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</si>
  <si>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</si>
  <si>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</si>
  <si>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</si>
  <si>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</si>
  <si>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</si>
  <si>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</si>
  <si>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</si>
  <si>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</si>
  <si>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</si>
  <si>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</si>
  <si>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</si>
  <si>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</si>
  <si>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</si>
  <si>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</si>
  <si>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</si>
  <si>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</si>
  <si>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</si>
  <si>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</si>
  <si>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</si>
  <si>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</si>
  <si>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</si>
  <si>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</si>
  <si>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</si>
  <si>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</si>
  <si>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</si>
  <si>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</si>
  <si>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</si>
  <si>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</si>
  <si>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</si>
  <si>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</si>
  <si>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</si>
  <si>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</si>
  <si>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</si>
  <si>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</si>
  <si>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</si>
  <si>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</si>
  <si>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</si>
  <si>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</si>
  <si>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</si>
  <si>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</si>
  <si>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</si>
  <si>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</si>
  <si>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</si>
  <si>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</si>
  <si>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</si>
  <si>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</si>
  <si>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</si>
  <si>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</si>
  <si>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</si>
  <si>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</si>
  <si>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</si>
  <si>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</si>
  <si>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</si>
  <si>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</si>
  <si>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</si>
  <si>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</si>
  <si>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</si>
  <si>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</si>
  <si>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</si>
  <si>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</si>
  <si>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</si>
  <si>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</si>
  <si>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</si>
  <si>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</si>
  <si>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</si>
  <si>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</si>
  <si>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</si>
  <si>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</si>
  <si>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</si>
  <si>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</si>
  <si>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</si>
  <si>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</si>
  <si>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</si>
  <si>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</si>
  <si>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</si>
  <si>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</si>
  <si>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</si>
  <si>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</si>
  <si>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</si>
  <si>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</si>
  <si>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</si>
  <si>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</si>
  <si>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</si>
  <si>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</si>
  <si>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</si>
  <si>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</si>
  <si>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</si>
  <si>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</si>
  <si>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</si>
  <si>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</si>
  <si>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</si>
  <si>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</si>
  <si>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</si>
  <si>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</si>
  <si>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</si>
  <si>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</si>
  <si>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</si>
  <si>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</si>
  <si>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</si>
  <si>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</si>
  <si>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</si>
  <si>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</si>
  <si>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</si>
  <si>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</si>
  <si>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</si>
  <si>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</si>
  <si>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</si>
  <si>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</si>
  <si>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</si>
  <si>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</si>
  <si>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</si>
  <si>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</si>
  <si>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</si>
  <si>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</si>
  <si>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</si>
  <si>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</si>
  <si>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</si>
  <si>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</si>
  <si>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</si>
  <si>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</si>
  <si>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</si>
  <si>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</si>
  <si>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</si>
  <si>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</si>
  <si>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</si>
  <si>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</si>
  <si>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</si>
  <si>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</si>
  <si>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</si>
  <si>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</si>
  <si>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</si>
  <si>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</si>
  <si>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</si>
  <si>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</si>
  <si>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</si>
  <si>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</si>
  <si>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</si>
  <si>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</si>
  <si>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</si>
  <si>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</si>
  <si>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</si>
  <si>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</si>
  <si>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</si>
  <si>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</si>
  <si>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</si>
  <si>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</si>
  <si>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</si>
  <si>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</si>
  <si>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</si>
  <si>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</si>
  <si>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</si>
  <si>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</si>
  <si>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</si>
  <si>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</si>
  <si>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</si>
  <si>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</si>
  <si>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</si>
  <si>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</si>
  <si>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</si>
  <si>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</si>
  <si>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</si>
  <si>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</si>
  <si>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</si>
  <si>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</si>
  <si>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</si>
  <si>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</si>
  <si>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</si>
  <si>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</si>
  <si>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</si>
  <si>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</si>
  <si>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</si>
  <si>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</si>
  <si>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</si>
  <si>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</si>
  <si>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</si>
  <si>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</si>
  <si>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</si>
  <si>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</si>
  <si>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</si>
  <si>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</si>
  <si>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</si>
  <si>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</si>
  <si>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</si>
  <si>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</si>
  <si>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</si>
  <si>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</si>
  <si>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</si>
  <si>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</si>
  <si>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</si>
  <si>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</si>
  <si>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</si>
  <si>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</si>
  <si>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</si>
  <si>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</si>
  <si>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</si>
  <si>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</si>
  <si>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</si>
  <si>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</si>
  <si>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</si>
  <si>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</si>
  <si>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</si>
  <si>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</si>
  <si>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</si>
  <si>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</si>
  <si>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</si>
  <si>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</si>
  <si>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</si>
  <si>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</si>
  <si>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</si>
  <si>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</si>
  <si>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</si>
  <si>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</si>
  <si>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</si>
  <si>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</si>
  <si>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</si>
  <si>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</si>
  <si>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</si>
  <si>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</si>
  <si>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</si>
  <si>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</si>
  <si>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</si>
  <si>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</si>
  <si>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</si>
  <si>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</si>
  <si>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</si>
  <si>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</si>
  <si>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</si>
  <si>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</si>
  <si>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</si>
  <si>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</si>
  <si>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</si>
  <si>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</si>
  <si>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</si>
  <si>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</si>
  <si>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</si>
  <si>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</si>
  <si>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</si>
  <si>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</si>
  <si>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</si>
  <si>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</si>
  <si>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</si>
  <si>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</si>
  <si>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</si>
  <si>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</si>
  <si>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</si>
  <si>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</si>
  <si>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</si>
  <si>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</si>
  <si>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</si>
  <si>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</si>
  <si>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</si>
  <si>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</si>
  <si>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</si>
  <si>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</si>
  <si>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</si>
  <si>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</si>
  <si>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</si>
  <si>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</si>
  <si>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</si>
  <si>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</si>
  <si>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</si>
  <si>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</si>
  <si>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</si>
  <si>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</si>
  <si>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</si>
  <si>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</si>
  <si>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</si>
  <si>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</si>
  <si>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</si>
  <si>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</si>
  <si>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</si>
  <si>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</si>
  <si>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</si>
  <si>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</si>
  <si>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</si>
  <si>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</si>
  <si>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</si>
  <si>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</si>
  <si>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</si>
  <si>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</si>
  <si>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</si>
  <si>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</si>
  <si>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</si>
  <si>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</si>
  <si>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</si>
  <si>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</si>
  <si>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</si>
  <si>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</si>
  <si>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</si>
  <si>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</si>
  <si>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</si>
  <si>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</si>
  <si>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</si>
  <si>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</si>
  <si>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</si>
  <si>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</si>
  <si>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</si>
  <si>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</si>
  <si>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</si>
  <si>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</si>
  <si>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</si>
  <si>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</si>
  <si>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</si>
  <si>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</si>
  <si>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</si>
  <si>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</si>
  <si>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</si>
  <si>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</si>
  <si>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</si>
  <si>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</si>
  <si>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</si>
  <si>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</si>
  <si>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</si>
  <si>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</si>
  <si>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</si>
  <si>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</si>
  <si>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</si>
  <si>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</si>
  <si>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</si>
  <si>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</si>
  <si>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</si>
  <si>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</si>
  <si>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</si>
  <si>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</si>
  <si>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</si>
  <si>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</si>
  <si>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</si>
  <si>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</si>
  <si>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</si>
  <si>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</si>
  <si>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</si>
  <si>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</si>
  <si>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</si>
  <si>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</si>
  <si>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</si>
  <si>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</si>
  <si>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</si>
  <si>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</si>
  <si>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</si>
  <si>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</si>
  <si>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</si>
  <si>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</si>
  <si>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</si>
  <si>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</si>
  <si>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</si>
  <si>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</si>
  <si>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</si>
  <si>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</si>
  <si>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</si>
  <si>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</si>
  <si>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</si>
  <si>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</si>
  <si>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</si>
  <si>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</si>
  <si>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</si>
  <si>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</si>
  <si>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</si>
  <si>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</si>
  <si>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</si>
  <si>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</si>
  <si>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</si>
  <si>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</si>
  <si>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</si>
  <si>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</si>
  <si>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</si>
  <si>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</si>
  <si>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</si>
  <si>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</si>
  <si>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</si>
  <si>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</si>
  <si>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</si>
  <si>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</si>
  <si>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</si>
  <si>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</si>
  <si>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</si>
  <si>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</si>
  <si>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</si>
  <si>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</si>
  <si>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</si>
  <si>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</si>
  <si>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</si>
  <si>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</si>
  <si>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</si>
  <si>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</si>
  <si>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</si>
  <si>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</si>
  <si>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</si>
  <si>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</si>
  <si>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</si>
  <si>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</si>
  <si>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</si>
  <si>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</si>
  <si>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</si>
  <si>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</si>
  <si>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</si>
  <si>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</si>
  <si>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</si>
  <si>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</si>
  <si>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</si>
  <si>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</si>
  <si>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</si>
  <si>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</si>
  <si>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</si>
  <si>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</si>
  <si>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</si>
  <si>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</si>
  <si>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</si>
  <si>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</si>
  <si>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</si>
  <si>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</si>
  <si>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</si>
  <si>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</si>
  <si>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</si>
  <si>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</si>
  <si>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</si>
  <si>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</si>
  <si>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</si>
  <si>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</si>
  <si>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</si>
  <si>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</si>
  <si>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</si>
  <si>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</si>
  <si>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</si>
  <si>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</si>
  <si>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</si>
  <si>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</si>
  <si>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</si>
  <si>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</si>
  <si>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</si>
  <si>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</si>
  <si>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</si>
  <si>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</si>
  <si>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</si>
  <si>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</si>
  <si>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</si>
  <si>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</si>
  <si>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</si>
  <si>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</si>
  <si>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</si>
  <si>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</si>
  <si>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</si>
  <si>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</si>
  <si>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</si>
  <si>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</si>
  <si>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</si>
  <si>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</si>
  <si>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</si>
  <si>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</si>
  <si>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</si>
  <si>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</si>
  <si>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</si>
  <si>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</si>
  <si>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</si>
  <si>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</si>
  <si>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</si>
  <si>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</si>
  <si>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</si>
  <si>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</si>
  <si>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</si>
  <si>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</si>
  <si>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</si>
  <si>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</si>
  <si>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</si>
  <si>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</si>
  <si>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</si>
  <si>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</si>
  <si>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</si>
  <si>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</si>
  <si>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</si>
  <si>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</si>
  <si>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</si>
  <si>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</si>
  <si>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</si>
  <si>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</si>
  <si>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</si>
  <si>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</si>
  <si>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</si>
  <si>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</si>
  <si>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</si>
  <si>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</si>
  <si>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</si>
  <si>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</si>
  <si>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</si>
  <si>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</si>
  <si>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</si>
  <si>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</si>
  <si>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</si>
  <si>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</si>
  <si>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</si>
  <si>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</si>
  <si>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</si>
  <si>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</si>
  <si>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</si>
  <si>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</si>
  <si>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</si>
  <si>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</si>
  <si>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</si>
  <si>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</si>
  <si>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</si>
  <si>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</si>
  <si>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</si>
  <si>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</si>
  <si>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</si>
  <si>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</si>
  <si>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</si>
  <si>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</si>
  <si>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</si>
  <si>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</si>
  <si>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</si>
  <si>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</si>
  <si>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</si>
  <si>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</si>
  <si>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</si>
  <si>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</si>
  <si>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</si>
  <si>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</si>
  <si>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</si>
  <si>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</si>
  <si>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</si>
  <si>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</si>
  <si>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</si>
  <si>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</si>
  <si>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</si>
  <si>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</si>
  <si>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</si>
  <si>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</si>
  <si>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</si>
  <si>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</si>
  <si>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</si>
  <si>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</si>
  <si>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</si>
  <si>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</si>
  <si>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</si>
  <si>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</si>
  <si>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</si>
  <si>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</si>
  <si>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</si>
  <si>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</si>
  <si>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</si>
  <si>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</si>
  <si>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</si>
  <si>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</si>
  <si>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</si>
  <si>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</si>
  <si>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</si>
  <si>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</si>
  <si>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</si>
  <si>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</si>
  <si>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</si>
  <si>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</si>
  <si>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</si>
  <si>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</si>
  <si>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</si>
  <si>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</si>
  <si>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</si>
  <si>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</si>
  <si>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</si>
  <si>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</si>
  <si>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</si>
  <si>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</si>
  <si>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</si>
  <si>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</si>
  <si>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</si>
  <si>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</si>
  <si>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</si>
  <si>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</si>
  <si>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</si>
  <si>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</si>
  <si>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</si>
  <si>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</si>
  <si>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</si>
  <si>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</si>
  <si>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</si>
  <si>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</si>
  <si>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</si>
  <si>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</si>
  <si>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</si>
  <si>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</si>
  <si>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</si>
  <si>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</si>
  <si>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</si>
  <si>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</si>
  <si>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</si>
  <si>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</si>
  <si>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</si>
  <si>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</si>
  <si>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</si>
  <si>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</si>
  <si>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</si>
  <si>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</si>
  <si>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</si>
  <si>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</si>
  <si>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</si>
  <si>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</si>
  <si>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</si>
  <si>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</si>
  <si>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</si>
  <si>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</si>
  <si>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</si>
  <si>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</si>
  <si>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</si>
  <si>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</si>
  <si>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</si>
  <si>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</si>
  <si>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</si>
  <si>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</si>
  <si>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</si>
  <si>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</si>
  <si>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</si>
  <si>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</si>
  <si>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</si>
  <si>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</si>
  <si>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</si>
  <si>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</si>
  <si>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</si>
  <si>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</si>
  <si>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</si>
  <si>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</si>
  <si>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</si>
  <si>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</si>
  <si>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</si>
  <si>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</si>
  <si>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</si>
  <si>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</si>
  <si>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</si>
  <si>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</si>
  <si>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</si>
  <si>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</si>
  <si>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</si>
  <si>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</si>
  <si>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</si>
  <si>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</si>
  <si>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</si>
  <si>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</si>
  <si>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</si>
  <si>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</si>
  <si>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</si>
  <si>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</si>
  <si>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</si>
  <si>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</si>
  <si>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</si>
  <si>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</si>
  <si>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</si>
  <si>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</si>
  <si>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</si>
  <si>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</si>
  <si>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</si>
  <si>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</si>
  <si>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</si>
  <si>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</si>
  <si>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</si>
  <si>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</si>
  <si>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</si>
  <si>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</si>
  <si>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</si>
  <si>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</si>
  <si>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</si>
  <si>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</si>
  <si>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</si>
  <si>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</si>
  <si>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</si>
  <si>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</si>
  <si>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</si>
  <si>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</si>
  <si>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</si>
  <si>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</si>
  <si>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</si>
  <si>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</si>
  <si>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</si>
  <si>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</si>
  <si>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</si>
  <si>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</si>
  <si>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</si>
  <si>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</si>
  <si>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</si>
  <si>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</si>
  <si>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</si>
  <si>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</si>
  <si>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</si>
  <si>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</si>
  <si>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</si>
  <si>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</si>
  <si>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</si>
  <si>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</si>
  <si>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</si>
  <si>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</si>
  <si>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</si>
  <si>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</si>
  <si>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</si>
  <si>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</si>
  <si>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</si>
  <si>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</si>
  <si>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</si>
  <si>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</si>
  <si>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</si>
  <si>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</si>
  <si>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</si>
  <si>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</si>
  <si>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</si>
  <si>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</si>
  <si>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</si>
  <si>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</si>
  <si>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</si>
  <si>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</si>
  <si>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</si>
  <si>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</si>
  <si>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</si>
  <si>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</si>
  <si>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</si>
  <si>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</si>
  <si>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</si>
  <si>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</si>
  <si>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</si>
  <si>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</si>
  <si>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</si>
  <si>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</si>
  <si>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</si>
  <si>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</si>
  <si>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</si>
  <si>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</si>
  <si>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</si>
  <si>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</si>
  <si>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</si>
  <si>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</si>
  <si>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</si>
  <si>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</si>
  <si>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</si>
  <si>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</si>
  <si>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</si>
  <si>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</si>
  <si>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</si>
  <si>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</si>
  <si>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</si>
  <si>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</si>
  <si>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</si>
  <si>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</si>
  <si>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</si>
  <si>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</si>
  <si>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</si>
  <si>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</si>
  <si>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</si>
  <si>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</si>
  <si>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</si>
  <si>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</si>
  <si>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</si>
  <si>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</si>
  <si>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</si>
  <si>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</si>
  <si>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</si>
  <si>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</si>
  <si>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</si>
  <si>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</si>
  <si>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</si>
  <si>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</si>
  <si>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</si>
  <si>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</si>
  <si>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</si>
  <si>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</si>
  <si>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</si>
  <si>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</si>
  <si>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</si>
  <si>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</si>
  <si>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</si>
  <si>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</si>
  <si>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</si>
  <si>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</si>
  <si>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</si>
  <si>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</si>
  <si>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</si>
  <si>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</si>
  <si>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</si>
  <si>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</si>
  <si>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</si>
  <si>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</si>
  <si>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</si>
  <si>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</si>
  <si>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</si>
  <si>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</si>
  <si>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</si>
  <si>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</si>
  <si>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</si>
  <si>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</si>
  <si>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</si>
  <si>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</si>
  <si>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</si>
  <si>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</si>
  <si>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</si>
  <si>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</si>
  <si>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</si>
  <si>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</si>
  <si>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</si>
  <si>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</si>
  <si>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</si>
  <si>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</si>
  <si>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</si>
  <si>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</si>
  <si>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</si>
  <si>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</si>
  <si>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</si>
  <si>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</si>
  <si>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</si>
  <si>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</si>
  <si>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</si>
  <si>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</si>
  <si>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</si>
  <si>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</si>
  <si>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</si>
  <si>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</si>
  <si>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</si>
  <si>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</si>
  <si>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</si>
  <si>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</si>
  <si>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</si>
  <si>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</si>
  <si>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</si>
  <si>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</si>
  <si>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</si>
  <si>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</si>
  <si>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</si>
  <si>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</si>
  <si>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</si>
  <si>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</si>
  <si>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</si>
  <si>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</si>
  <si>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</si>
  <si>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</si>
  <si>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</si>
  <si>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</si>
  <si>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</si>
  <si>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</si>
  <si>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</si>
  <si>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</si>
  <si>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</si>
  <si>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</si>
  <si>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</si>
  <si>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</si>
  <si>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</si>
  <si>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</si>
  <si>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</si>
  <si>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</si>
  <si>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</si>
  <si>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</si>
  <si>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</si>
  <si>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</si>
  <si>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</si>
  <si>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</si>
  <si>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</si>
  <si>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</si>
  <si>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</si>
  <si>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</si>
  <si>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</si>
  <si>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</si>
  <si>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</si>
  <si>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</si>
  <si>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</si>
  <si>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</si>
  <si>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</si>
  <si>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</si>
  <si>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</si>
  <si>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</si>
  <si>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</si>
  <si>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</si>
  <si>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</si>
  <si>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</si>
  <si>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</si>
  <si>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</si>
  <si>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</si>
  <si>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</si>
  <si>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</si>
  <si>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</si>
  <si>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</si>
  <si>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</si>
  <si>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</si>
  <si>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</si>
  <si>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</si>
  <si>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</si>
  <si>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</si>
  <si>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</si>
  <si>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</si>
  <si>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</si>
  <si>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</si>
  <si>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</si>
  <si>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</si>
  <si>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</si>
  <si>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</si>
  <si>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</si>
  <si>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</si>
  <si>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</si>
  <si>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</si>
  <si>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</si>
  <si>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</si>
  <si>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</si>
  <si>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</si>
  <si>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</si>
  <si>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</si>
  <si>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</si>
  <si>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</si>
  <si>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</si>
  <si>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</si>
  <si>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</si>
  <si>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</si>
  <si>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</si>
  <si>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</si>
  <si>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</si>
  <si>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</si>
  <si>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</si>
  <si>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</si>
  <si>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</si>
  <si>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</si>
  <si>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</si>
  <si>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</si>
  <si>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</si>
  <si>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</si>
  <si>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</si>
  <si>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</si>
  <si>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</si>
  <si>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</si>
  <si>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</si>
  <si>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</si>
  <si>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</si>
  <si>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</si>
  <si>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</si>
  <si>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</si>
  <si>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</si>
  <si>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</si>
  <si>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</si>
  <si>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</si>
  <si>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</si>
  <si>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</si>
  <si>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</si>
  <si>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</si>
  <si>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</si>
  <si>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</si>
  <si>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</si>
  <si>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</si>
  <si>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</si>
  <si>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</si>
  <si>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</si>
  <si>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</si>
  <si>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</si>
  <si>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</si>
  <si>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</si>
  <si>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</si>
  <si>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</si>
  <si>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</si>
  <si>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</si>
  <si>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</si>
  <si>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</si>
  <si>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</si>
  <si>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</si>
  <si>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</si>
  <si>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</si>
  <si>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</si>
  <si>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</si>
  <si>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</si>
  <si>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</si>
  <si>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</si>
  <si>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</si>
  <si>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</si>
  <si>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</si>
  <si>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</si>
  <si>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</si>
  <si>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</si>
  <si>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</si>
  <si>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</si>
  <si>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</si>
  <si>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</si>
  <si>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</si>
  <si>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</si>
  <si>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</si>
  <si>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</si>
  <si>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</si>
  <si>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</si>
  <si>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</si>
  <si>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</si>
  <si>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</si>
  <si>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</si>
  <si>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</si>
  <si>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</si>
  <si>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</si>
  <si>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</si>
  <si>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</si>
  <si>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</si>
  <si>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</si>
  <si>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</si>
  <si>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</si>
  <si>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</si>
  <si>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</si>
  <si>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</si>
  <si>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</si>
  <si>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</si>
  <si>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</si>
  <si>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</si>
  <si>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</si>
  <si>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</si>
  <si>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</si>
  <si>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</si>
  <si>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</si>
  <si>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</si>
  <si>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</si>
  <si>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</si>
  <si>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</si>
  <si>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</si>
  <si>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</si>
  <si>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</si>
  <si>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</si>
  <si>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</si>
  <si>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</si>
  <si>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</si>
  <si>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</si>
  <si>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</si>
  <si>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</si>
  <si>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</si>
  <si>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</si>
  <si>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</si>
  <si>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</si>
  <si>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</si>
  <si>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</si>
  <si>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</si>
  <si>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</si>
  <si>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</si>
  <si>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</si>
  <si>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</si>
  <si>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</si>
  <si>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</si>
  <si>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</si>
  <si>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</si>
  <si>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</si>
  <si>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</si>
  <si>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</si>
  <si>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</si>
  <si>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</si>
  <si>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</si>
  <si>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</si>
  <si>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</si>
  <si>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</si>
  <si>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</si>
  <si>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</si>
  <si>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</si>
  <si>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</si>
  <si>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</si>
  <si>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</si>
  <si>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</si>
  <si>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</si>
  <si>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</si>
  <si>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</si>
  <si>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</si>
  <si>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</si>
  <si>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</si>
  <si>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</si>
  <si>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</si>
  <si>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</si>
  <si>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</si>
  <si>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</si>
  <si>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</si>
  <si>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</si>
  <si>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</si>
  <si>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</si>
  <si>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</si>
  <si>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</si>
  <si>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</si>
  <si>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</si>
  <si>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</si>
  <si>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</si>
  <si>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</si>
  <si>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</si>
  <si>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</si>
  <si>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</si>
  <si>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</si>
  <si>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</si>
  <si>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</si>
  <si>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</si>
  <si>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</si>
  <si>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</si>
  <si>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</si>
  <si>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</si>
  <si>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</si>
  <si>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</si>
  <si>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</si>
  <si>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</si>
  <si>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</si>
  <si>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</si>
  <si>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</si>
  <si>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</si>
  <si>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</si>
  <si>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</si>
  <si>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</si>
  <si>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</si>
  <si>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</si>
  <si>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</si>
  <si>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</si>
  <si>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</si>
  <si>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</si>
  <si>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</si>
  <si>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</si>
  <si>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</si>
  <si>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</si>
  <si>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</si>
  <si>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</si>
  <si>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</si>
  <si>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</si>
  <si>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</si>
  <si>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</si>
  <si>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</si>
  <si>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</si>
  <si>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</si>
  <si>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</si>
  <si>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</si>
  <si>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</si>
  <si>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</si>
  <si>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</si>
  <si>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</si>
  <si>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</si>
  <si>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</si>
  <si>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</si>
  <si>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</si>
  <si>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</si>
  <si>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</si>
  <si>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</si>
  <si>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</si>
  <si>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</si>
  <si>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</si>
  <si>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</si>
  <si>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</si>
  <si>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</si>
  <si>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</si>
  <si>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</si>
  <si>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</si>
  <si>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</si>
  <si>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</si>
  <si>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</si>
  <si>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</si>
  <si>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</si>
  <si>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</si>
  <si>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</si>
  <si>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</si>
  <si>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</si>
  <si>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</si>
  <si>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</si>
  <si>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</si>
  <si>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</si>
  <si>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</si>
  <si>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</si>
  <si>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</si>
  <si>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</si>
  <si>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</si>
  <si>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</si>
  <si>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</si>
  <si>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</si>
  <si>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</si>
  <si>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</si>
  <si>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</si>
  <si>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</si>
  <si>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</si>
  <si>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</si>
  <si>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</si>
  <si>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</si>
  <si>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</si>
  <si>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</si>
  <si>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</si>
  <si>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</si>
  <si>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</si>
  <si>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</si>
  <si>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</si>
  <si>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</si>
  <si>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</si>
  <si>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</si>
  <si>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</si>
  <si>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</si>
  <si>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</si>
  <si>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</si>
  <si>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</si>
  <si>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</si>
  <si>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</si>
  <si>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</si>
  <si>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</si>
  <si>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</si>
  <si>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</si>
  <si>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</si>
  <si>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</si>
  <si>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</si>
  <si>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</si>
  <si>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</si>
  <si>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</si>
  <si>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</si>
  <si>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</si>
  <si>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</si>
  <si>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</si>
  <si>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</si>
  <si>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</si>
  <si>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</si>
  <si>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</si>
  <si>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</si>
  <si>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</si>
  <si>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</si>
  <si>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</si>
  <si>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</si>
  <si>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</si>
  <si>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</si>
  <si>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</si>
  <si>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</si>
  <si>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</si>
  <si>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</si>
  <si>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</si>
  <si>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</si>
  <si>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</si>
  <si>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</si>
  <si>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</si>
  <si>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</si>
  <si>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</si>
  <si>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</si>
  <si>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</si>
  <si>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</si>
  <si>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</si>
  <si>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</si>
  <si>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</si>
  <si>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</si>
  <si>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</si>
  <si>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</si>
  <si>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</si>
  <si>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</si>
  <si>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</si>
  <si>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</si>
  <si>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</si>
  <si>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</si>
  <si>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</si>
  <si>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</si>
  <si>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</si>
  <si>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</si>
  <si>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</si>
  <si>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</si>
  <si>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</si>
  <si>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</si>
  <si>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</si>
  <si>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</si>
  <si>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</si>
  <si>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</si>
  <si>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</si>
  <si>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</si>
  <si>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</si>
  <si>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</si>
  <si>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</si>
  <si>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</si>
  <si>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</si>
  <si>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</si>
  <si>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</si>
  <si>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</si>
  <si>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</si>
  <si>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</si>
  <si>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</si>
  <si>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</si>
  <si>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</si>
  <si>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</si>
  <si>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</si>
  <si>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</si>
  <si>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</si>
  <si>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</si>
  <si>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</si>
  <si>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</si>
  <si>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</si>
  <si>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</si>
  <si>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</si>
  <si>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</si>
  <si>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</si>
  <si>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</si>
  <si>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</si>
  <si>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</si>
  <si>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</si>
  <si>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</si>
  <si>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</si>
  <si>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</si>
  <si>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</si>
  <si>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</si>
  <si>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</si>
  <si>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</si>
  <si>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</si>
  <si>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</si>
  <si>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</si>
  <si>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</si>
  <si>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</si>
  <si>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</si>
  <si>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</si>
  <si>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</si>
  <si>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</si>
  <si>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</si>
  <si>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</si>
  <si>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</si>
  <si>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</si>
  <si>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</si>
  <si>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</si>
  <si>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</si>
  <si>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</si>
  <si>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</si>
  <si>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</si>
  <si>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</si>
  <si>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</si>
  <si>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</si>
  <si>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</si>
  <si>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</si>
  <si>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</si>
  <si>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</si>
  <si>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</si>
  <si>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</si>
  <si>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</si>
  <si>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</si>
  <si>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</si>
  <si>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</si>
  <si>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</si>
  <si>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</si>
  <si>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</si>
  <si>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</si>
  <si>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</si>
  <si>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</si>
  <si>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</si>
  <si>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</si>
  <si>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</si>
  <si>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</si>
  <si>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</si>
  <si>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</si>
  <si>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</si>
  <si>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</si>
  <si>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</si>
  <si>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</si>
  <si>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</si>
  <si>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</si>
  <si>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</si>
  <si>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</si>
  <si>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</si>
  <si>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</si>
  <si>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</si>
  <si>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</si>
  <si>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</si>
  <si>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</si>
  <si>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</si>
  <si>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</si>
  <si>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</si>
  <si>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</si>
  <si>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</si>
  <si>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</si>
  <si>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</si>
  <si>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</si>
  <si>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</si>
  <si>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</si>
  <si>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</si>
  <si>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</si>
  <si>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</si>
  <si>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</si>
  <si>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</si>
  <si>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</si>
  <si>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</si>
  <si>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</si>
  <si>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</si>
  <si>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</si>
  <si>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</si>
  <si>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</si>
  <si>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</si>
  <si>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</si>
  <si>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</si>
  <si>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</si>
  <si>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</si>
  <si>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</si>
  <si>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</si>
  <si>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</si>
  <si>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</si>
  <si>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</si>
  <si>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</si>
  <si>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</si>
  <si>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</si>
  <si>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</si>
  <si>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</si>
  <si>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</si>
  <si>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</si>
  <si>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</si>
  <si>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</si>
  <si>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</si>
  <si>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</si>
  <si>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</si>
  <si>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</si>
  <si>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</si>
  <si>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</si>
  <si>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</si>
  <si>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</si>
  <si>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</si>
  <si>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</si>
  <si>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</si>
  <si>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</si>
  <si>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</si>
  <si>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</si>
  <si>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</si>
  <si>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</si>
  <si>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</si>
  <si>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</si>
  <si>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</si>
  <si>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</si>
  <si>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</si>
  <si>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</si>
  <si>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</si>
  <si>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</si>
  <si>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</si>
  <si>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</si>
  <si>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</si>
  <si>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</si>
  <si>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</si>
  <si>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</si>
  <si>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</si>
  <si>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</si>
  <si>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</si>
  <si>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</si>
  <si>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</si>
  <si>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</si>
  <si>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</si>
  <si>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</si>
  <si>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</si>
  <si>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</si>
  <si>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</si>
  <si>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</si>
  <si>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</si>
  <si>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</si>
  <si>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</si>
  <si>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</si>
  <si>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</si>
  <si>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</si>
  <si>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</si>
  <si>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</si>
  <si>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</si>
  <si>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</si>
  <si>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</si>
  <si>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</si>
  <si>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</si>
  <si>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</si>
  <si>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</si>
  <si>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</si>
  <si>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</si>
  <si>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</si>
  <si>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</si>
  <si>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</si>
  <si>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</si>
  <si>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</si>
  <si>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</si>
  <si>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</si>
  <si>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</si>
  <si>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</si>
  <si>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</si>
  <si>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</si>
  <si>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</si>
  <si>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</si>
  <si>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</si>
  <si>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</si>
  <si>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</si>
  <si>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</si>
  <si>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</si>
  <si>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</si>
  <si>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</si>
  <si>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</si>
  <si>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</si>
  <si>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</si>
  <si>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</si>
  <si>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</si>
  <si>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</si>
  <si>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</si>
  <si>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</si>
  <si>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</si>
  <si>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</si>
  <si>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</si>
  <si>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</si>
  <si>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</si>
  <si>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</si>
  <si>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</si>
  <si>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</si>
  <si>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</si>
  <si>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</si>
  <si>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</si>
  <si>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</si>
  <si>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</si>
  <si>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</si>
  <si>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</si>
  <si>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</si>
  <si>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</si>
  <si>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</si>
  <si>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</si>
  <si>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</si>
  <si>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</si>
  <si>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</si>
  <si>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</si>
  <si>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</si>
  <si>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</si>
  <si>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</si>
  <si>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</si>
  <si>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</si>
  <si>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</si>
  <si>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</si>
  <si>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</si>
  <si>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</si>
  <si>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</si>
  <si>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</si>
  <si>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</si>
  <si>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</si>
  <si>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</si>
  <si>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</si>
  <si>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</si>
  <si>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</si>
  <si>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</si>
  <si>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</si>
  <si>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</si>
  <si>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</si>
  <si>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</si>
  <si>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</si>
  <si>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</si>
  <si>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</si>
  <si>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</si>
  <si>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</si>
  <si>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</si>
  <si>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</si>
  <si>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</si>
  <si>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</si>
  <si>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</si>
  <si>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</si>
  <si>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</si>
  <si>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</si>
  <si>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</si>
  <si>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</si>
  <si>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</si>
  <si>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</si>
  <si>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</si>
  <si>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</si>
  <si>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</si>
  <si>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</si>
  <si>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</si>
  <si>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</si>
  <si>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</si>
  <si>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</si>
  <si>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</si>
  <si>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</si>
  <si>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</si>
  <si>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</si>
  <si>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</si>
  <si>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</si>
  <si>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</si>
  <si>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</si>
  <si>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</si>
  <si>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</si>
  <si>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</si>
  <si>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</si>
  <si>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</si>
  <si>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</si>
  <si>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</si>
  <si>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</si>
  <si>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</si>
  <si>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</si>
  <si>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</si>
  <si>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</si>
  <si>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</si>
  <si>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</si>
  <si>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</si>
  <si>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</si>
  <si>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</si>
  <si>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</si>
  <si>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</si>
  <si>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</si>
  <si>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</si>
  <si>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</si>
  <si>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</si>
  <si>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</si>
  <si>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</si>
  <si>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</si>
  <si>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</si>
  <si>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</si>
  <si>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</si>
  <si>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</si>
  <si>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</si>
  <si>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</si>
  <si>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</si>
  <si>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</si>
  <si>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</si>
  <si>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</si>
  <si>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</si>
  <si>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</si>
  <si>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</si>
  <si>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</si>
  <si>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</si>
  <si>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</si>
  <si>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</si>
  <si>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</si>
  <si>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</si>
  <si>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</si>
  <si>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</si>
  <si>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</si>
  <si>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</si>
  <si>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</si>
  <si>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</si>
  <si>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</si>
  <si>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</si>
  <si>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</si>
  <si>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</si>
  <si>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</si>
  <si>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</si>
  <si>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</si>
  <si>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</si>
  <si>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</si>
  <si>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</si>
  <si>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</si>
  <si>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</si>
  <si>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</si>
  <si>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</si>
  <si>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</si>
  <si>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</si>
  <si>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</si>
  <si>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</si>
  <si>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</si>
  <si>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</si>
  <si>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</si>
  <si>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</si>
  <si>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</si>
  <si>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</si>
  <si>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</si>
  <si>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</si>
  <si>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</si>
  <si>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</si>
  <si>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</si>
  <si>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</si>
  <si>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</si>
  <si>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</si>
  <si>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</si>
  <si>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</si>
  <si>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</si>
  <si>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</si>
  <si>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</si>
  <si>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</si>
  <si>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</si>
  <si>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</si>
  <si>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</si>
  <si>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</si>
  <si>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</si>
  <si>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</si>
  <si>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</si>
  <si>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</si>
  <si>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</si>
  <si>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</si>
  <si>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</si>
  <si>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</si>
  <si>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</si>
  <si>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</si>
  <si>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</si>
  <si>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</si>
  <si>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</si>
  <si>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</si>
  <si>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</si>
  <si>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</si>
  <si>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</si>
  <si>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</si>
  <si>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</si>
  <si>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</si>
  <si>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</si>
  <si>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</si>
  <si>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</si>
  <si>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</si>
  <si>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</si>
  <si>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</si>
  <si>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</si>
  <si>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</si>
  <si>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</si>
  <si>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</si>
  <si>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</si>
  <si>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</si>
  <si>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</si>
  <si>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</si>
  <si>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</si>
  <si>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</si>
  <si>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</si>
  <si>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</si>
  <si>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</si>
  <si>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</si>
  <si>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</si>
  <si>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</si>
  <si>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</si>
  <si>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</si>
  <si>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</si>
  <si>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</si>
  <si>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</si>
  <si>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</si>
  <si>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</si>
  <si>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</si>
  <si>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</si>
  <si>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</si>
  <si>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</si>
  <si>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</si>
  <si>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</si>
  <si>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</si>
  <si>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</si>
  <si>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</si>
  <si>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</si>
  <si>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</si>
  <si>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</si>
  <si>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</si>
  <si>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</si>
  <si>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</si>
  <si>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</si>
  <si>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</si>
  <si>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</si>
  <si>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</si>
  <si>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</si>
  <si>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</si>
  <si>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</si>
  <si>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</si>
  <si>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</si>
  <si>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</si>
  <si>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</si>
  <si>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</si>
  <si>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</si>
  <si>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</si>
  <si>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</si>
  <si>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</si>
  <si>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</si>
  <si>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</si>
  <si>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</si>
  <si>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</si>
  <si>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</si>
  <si>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</si>
  <si>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</si>
  <si>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</si>
  <si>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</si>
  <si>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</si>
  <si>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</si>
  <si>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</si>
  <si>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</si>
  <si>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</si>
  <si>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</si>
  <si>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</si>
  <si>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</si>
  <si>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</si>
  <si>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</si>
  <si>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</si>
  <si>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</si>
  <si>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</si>
  <si>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</si>
  <si>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</si>
  <si>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</si>
  <si>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</si>
  <si>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</si>
  <si>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</si>
  <si>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</si>
  <si>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</si>
  <si>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</si>
  <si>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</si>
  <si>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</si>
  <si>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</si>
  <si>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</si>
  <si>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</si>
  <si>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</si>
  <si>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</si>
  <si>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</si>
  <si>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</si>
  <si>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</si>
  <si>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</si>
  <si>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</si>
  <si>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</si>
  <si>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</si>
  <si>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</si>
  <si>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</si>
  <si>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</si>
  <si>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</si>
  <si>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</si>
  <si>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</si>
  <si>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</si>
  <si>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</si>
  <si>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</si>
  <si>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</si>
  <si>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</si>
  <si>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</si>
  <si>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</si>
  <si>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</si>
  <si>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</si>
  <si>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</si>
  <si>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</si>
  <si>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</si>
  <si>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</si>
  <si>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</si>
  <si>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</si>
  <si>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</si>
  <si>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</si>
  <si>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</si>
  <si>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</si>
  <si>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</si>
  <si>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</si>
  <si>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</si>
  <si>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</si>
  <si>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</si>
  <si>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</si>
  <si>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</si>
  <si>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</si>
  <si>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</si>
  <si>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</si>
  <si>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</si>
  <si>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</si>
  <si>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</si>
  <si>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</si>
  <si>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</si>
  <si>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</si>
  <si>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</si>
  <si>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</si>
  <si>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</si>
  <si>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</si>
  <si>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</si>
  <si>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</si>
  <si>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</si>
  <si>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</si>
  <si>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</si>
  <si>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</si>
  <si>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</si>
  <si>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</si>
  <si>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</si>
  <si>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</si>
  <si>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</si>
  <si>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</si>
  <si>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</si>
  <si>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</si>
  <si>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</si>
  <si>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</si>
  <si>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</si>
  <si>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</si>
  <si>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</si>
  <si>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</si>
  <si>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</si>
  <si>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</si>
  <si>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</si>
  <si>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</si>
  <si>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</si>
  <si>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</si>
  <si>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</si>
  <si>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</si>
  <si>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</si>
  <si>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</si>
  <si>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</si>
  <si>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</si>
  <si>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</si>
  <si>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</si>
  <si>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</si>
  <si>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</si>
  <si>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</si>
  <si>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</si>
  <si>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</si>
  <si>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</si>
  <si>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</si>
  <si>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</si>
  <si>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</si>
  <si>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</si>
  <si>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</si>
  <si>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</si>
  <si>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</si>
  <si>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</si>
  <si>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</si>
  <si>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</si>
  <si>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</si>
  <si>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</si>
  <si>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</si>
  <si>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</si>
  <si>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</si>
  <si>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</si>
  <si>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</si>
  <si>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</si>
  <si>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</si>
  <si>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</si>
  <si>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</si>
  <si>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</si>
  <si>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</si>
  <si>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</si>
  <si>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</si>
  <si>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</si>
  <si>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</si>
  <si>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</si>
  <si>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</si>
  <si>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</si>
  <si>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</si>
  <si>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</si>
  <si>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</si>
  <si>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</si>
  <si>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</si>
  <si>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</si>
  <si>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</si>
  <si>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</si>
  <si>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</si>
  <si>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</si>
  <si>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</si>
  <si>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</si>
  <si>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</si>
  <si>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</si>
  <si>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</si>
  <si>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</si>
  <si>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</si>
  <si>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</si>
  <si>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</si>
  <si>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</si>
  <si>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</si>
  <si>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</si>
  <si>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</si>
  <si>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</si>
  <si>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</si>
  <si>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</si>
  <si>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</si>
  <si>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</si>
  <si>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</si>
  <si>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</si>
  <si>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</si>
  <si>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</si>
  <si>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</si>
  <si>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</si>
  <si>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</si>
  <si>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</si>
  <si>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</si>
  <si>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</si>
  <si>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</si>
  <si>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</si>
  <si>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</si>
  <si>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</si>
  <si>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</si>
  <si>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</si>
  <si>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</si>
  <si>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</si>
  <si>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</si>
  <si>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</si>
  <si>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</si>
  <si>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</si>
  <si>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</si>
  <si>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</si>
  <si>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</si>
  <si>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</si>
  <si>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</si>
  <si>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</si>
  <si>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</si>
  <si>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</si>
  <si>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</si>
  <si>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</si>
  <si>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</si>
  <si>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</si>
  <si>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</si>
  <si>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</si>
  <si>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</si>
  <si>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</si>
  <si>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</si>
  <si>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</si>
  <si>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</si>
  <si>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</si>
  <si>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</si>
  <si>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</si>
  <si>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</si>
  <si>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</si>
  <si>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</si>
  <si>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</si>
  <si>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</si>
  <si>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</si>
  <si>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</si>
  <si>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</si>
  <si>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</si>
  <si>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</si>
  <si>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</si>
  <si>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</si>
  <si>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</si>
  <si>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</si>
  <si>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</si>
  <si>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</si>
  <si>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</si>
  <si>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</si>
  <si>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</si>
  <si>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</si>
  <si>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</si>
  <si>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</si>
  <si>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</si>
  <si>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</si>
  <si>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</si>
  <si>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</si>
  <si>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</si>
  <si>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</si>
  <si>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</si>
  <si>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</si>
  <si>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</si>
  <si>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</si>
  <si>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</si>
  <si>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</si>
  <si>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</si>
  <si>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</si>
  <si>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</si>
  <si>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</si>
  <si>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</si>
  <si>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</si>
  <si>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</si>
  <si>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</si>
  <si>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</si>
  <si>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</si>
  <si>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</si>
  <si>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</si>
  <si>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</si>
  <si>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</si>
  <si>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</si>
  <si>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</si>
  <si>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</si>
  <si>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</si>
  <si>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</si>
  <si>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</si>
  <si>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</si>
  <si>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</si>
  <si>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</si>
  <si>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</si>
  <si>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</si>
  <si>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</si>
  <si>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</si>
  <si>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</si>
  <si>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</si>
  <si>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</si>
  <si>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</si>
  <si>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</si>
  <si>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</si>
  <si>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</si>
  <si>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</si>
  <si>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</si>
  <si>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</si>
  <si>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</si>
  <si>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</si>
  <si>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</si>
  <si>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</si>
  <si>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</si>
  <si>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</si>
  <si>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</si>
  <si>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</si>
  <si>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</si>
  <si>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</si>
  <si>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</si>
  <si>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</si>
  <si>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</si>
  <si>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</si>
  <si>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</si>
  <si>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</si>
  <si>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</si>
  <si>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</si>
  <si>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</si>
  <si>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</si>
  <si>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</si>
  <si>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</si>
  <si>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</si>
  <si>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</si>
  <si>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</si>
  <si>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</si>
  <si>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</si>
  <si>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</si>
  <si>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</si>
  <si>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</si>
  <si>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</si>
  <si>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</si>
  <si>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</si>
  <si>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</si>
  <si>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</si>
  <si>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</si>
  <si>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</si>
  <si>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</si>
  <si>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</si>
  <si>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</si>
  <si>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</si>
  <si>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</si>
  <si>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</si>
  <si>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</si>
  <si>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</si>
  <si>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</si>
  <si>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</si>
  <si>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</si>
  <si>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</si>
  <si>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</si>
  <si>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</si>
  <si>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</si>
  <si>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</si>
  <si>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</si>
  <si>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</si>
  <si>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</si>
  <si>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</si>
  <si>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</si>
  <si>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</si>
  <si>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</si>
  <si>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</si>
  <si>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</si>
  <si>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</si>
  <si>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</si>
  <si>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</si>
  <si>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</si>
  <si>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</si>
  <si>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</si>
  <si>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</si>
  <si>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</si>
  <si>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</si>
  <si>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</si>
  <si>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</si>
  <si>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</si>
  <si>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</si>
  <si>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</si>
  <si>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</si>
  <si>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</si>
  <si>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</si>
  <si>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</si>
  <si>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</si>
  <si>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</si>
  <si>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</si>
  <si>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</si>
  <si>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</si>
  <si>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</si>
  <si>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</si>
  <si>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</si>
  <si>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</si>
  <si>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</si>
  <si>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</si>
  <si>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</si>
  <si>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</si>
  <si>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</si>
  <si>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</si>
  <si>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</si>
  <si>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</si>
  <si>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</si>
  <si>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</si>
  <si>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</si>
  <si>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</si>
  <si>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</si>
  <si>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</si>
  <si>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</si>
  <si>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</si>
  <si>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</si>
  <si>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</si>
  <si>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</si>
  <si>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</si>
  <si>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</si>
  <si>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</si>
  <si>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</si>
  <si>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</si>
  <si>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</si>
  <si>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</si>
  <si>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</si>
  <si>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</si>
  <si>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</si>
  <si>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</si>
  <si>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</si>
  <si>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</si>
  <si>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</si>
  <si>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</si>
  <si>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</si>
  <si>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</si>
  <si>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</si>
  <si>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</si>
  <si>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</si>
  <si>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</si>
  <si>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</si>
  <si>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</si>
  <si>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</si>
  <si>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</si>
  <si>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</si>
  <si>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</si>
  <si>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</si>
  <si>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</si>
  <si>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</si>
  <si>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</si>
  <si>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</si>
  <si>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</si>
  <si>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</si>
  <si>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</si>
  <si>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</si>
  <si>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</si>
  <si>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</si>
  <si>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</si>
  <si>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</si>
  <si>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</si>
  <si>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</si>
  <si>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</si>
  <si>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</si>
  <si>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</si>
  <si>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</si>
  <si>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</si>
  <si>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</si>
  <si>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</si>
  <si>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</si>
  <si>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</si>
  <si>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</si>
  <si>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</si>
  <si>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</si>
  <si>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</si>
  <si>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</si>
  <si>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</si>
  <si>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</si>
  <si>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</si>
  <si>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</si>
  <si>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</si>
  <si>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</si>
  <si>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</si>
  <si>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</si>
  <si>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</si>
  <si>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</si>
  <si>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</si>
  <si>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</si>
  <si>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</si>
  <si>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</si>
  <si>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</si>
  <si>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</si>
  <si>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</si>
  <si>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</si>
  <si>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</si>
  <si>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</si>
  <si>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</si>
  <si>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</si>
  <si>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</si>
  <si>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</si>
  <si>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</si>
  <si>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</si>
  <si>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</si>
  <si>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</si>
  <si>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</si>
  <si>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</si>
  <si>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</si>
  <si>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</si>
  <si>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</si>
  <si>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</si>
  <si>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</si>
  <si>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</si>
  <si>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</si>
  <si>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</si>
  <si>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</si>
  <si>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</si>
  <si>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</si>
  <si>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</si>
  <si>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</si>
  <si>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</si>
  <si>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</si>
  <si>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</si>
  <si>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</si>
  <si>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</si>
  <si>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</si>
  <si>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</si>
  <si>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</si>
  <si>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</si>
  <si>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</si>
  <si>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</si>
  <si>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</si>
  <si>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</si>
  <si>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</si>
  <si>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</si>
  <si>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</si>
  <si>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</si>
  <si>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</si>
  <si>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</si>
  <si>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</si>
  <si>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</si>
  <si>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</si>
  <si>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</si>
  <si>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</si>
  <si>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</si>
  <si>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</si>
  <si>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</si>
  <si>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</si>
  <si>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</si>
  <si>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</si>
  <si>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</si>
  <si>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</si>
  <si>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</si>
  <si>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</si>
  <si>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</si>
  <si>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</si>
  <si>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</si>
  <si>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</si>
  <si>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</si>
  <si>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</si>
  <si>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</si>
  <si>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</si>
  <si>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</si>
  <si>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</si>
  <si>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</si>
  <si>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</si>
  <si>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</si>
  <si>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</si>
  <si>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</si>
  <si>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</si>
  <si>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</si>
  <si>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</si>
  <si>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</si>
  <si>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</si>
  <si>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</si>
  <si>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</si>
  <si>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</si>
  <si>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</si>
  <si>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</si>
  <si>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</si>
  <si>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</si>
  <si>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</si>
  <si>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</si>
  <si>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</si>
  <si>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</si>
  <si>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</si>
  <si>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</si>
  <si>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</si>
  <si>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</si>
  <si>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</si>
  <si>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</si>
  <si>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</si>
  <si>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</si>
  <si>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</si>
  <si>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</si>
  <si>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</si>
  <si>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</si>
  <si>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</si>
  <si>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</si>
  <si>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</si>
  <si>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</si>
  <si>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</si>
  <si>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</si>
  <si>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</si>
  <si>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</si>
  <si>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</si>
  <si>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</si>
  <si>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</si>
  <si>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</si>
  <si>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</si>
  <si>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</si>
  <si>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</si>
  <si>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</si>
  <si>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</si>
  <si>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</si>
  <si>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</si>
  <si>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</si>
  <si>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</si>
  <si>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</si>
  <si>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</si>
  <si>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</si>
  <si>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</si>
  <si>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</si>
  <si>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</si>
  <si>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</si>
  <si>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</si>
  <si>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</si>
  <si>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</si>
  <si>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</si>
  <si>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</si>
  <si>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</si>
  <si>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</si>
  <si>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</si>
  <si>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</si>
  <si>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</si>
  <si>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</si>
  <si>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</si>
  <si>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</si>
  <si>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</si>
  <si>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</si>
  <si>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</si>
  <si>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</si>
  <si>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</si>
  <si>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</si>
  <si>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</si>
  <si>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</si>
  <si>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</si>
  <si>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</si>
  <si>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</si>
  <si>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</si>
  <si>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</si>
  <si>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</si>
  <si>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</si>
  <si>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</si>
  <si>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</si>
  <si>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</si>
  <si>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</si>
  <si>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</si>
  <si>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</si>
  <si>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</si>
  <si>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</si>
  <si>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</si>
  <si>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</si>
  <si>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</si>
  <si>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</si>
  <si>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</si>
  <si>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</si>
  <si>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</si>
  <si>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</si>
  <si>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</si>
  <si>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</si>
  <si>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</si>
  <si>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</si>
  <si>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</si>
  <si>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</si>
  <si>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</si>
  <si>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</si>
  <si>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</si>
  <si>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</si>
  <si>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</si>
  <si>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</si>
  <si>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</si>
  <si>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</si>
  <si>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</si>
  <si>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</si>
  <si>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</si>
  <si>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</si>
  <si>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</si>
  <si>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</si>
  <si>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</si>
  <si>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</si>
  <si>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</si>
  <si>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</si>
  <si>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</si>
  <si>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</si>
  <si>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</si>
  <si>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</si>
  <si>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</si>
  <si>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</si>
  <si>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</si>
  <si>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</si>
  <si>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</si>
  <si>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</si>
  <si>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</si>
  <si>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</si>
  <si>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</si>
  <si>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</si>
  <si>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</si>
  <si>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</si>
  <si>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</si>
  <si>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</si>
  <si>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</si>
  <si>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</si>
  <si>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</si>
  <si>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</si>
  <si>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</si>
  <si>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</si>
  <si>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</si>
  <si>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</si>
  <si>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</si>
  <si>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</si>
  <si>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</si>
  <si>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</si>
  <si>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</si>
  <si>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</si>
  <si>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</si>
  <si>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</si>
  <si>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</si>
  <si>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</si>
  <si>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</si>
  <si>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</si>
  <si>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</si>
  <si>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</si>
  <si>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</si>
  <si>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</si>
  <si>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</si>
  <si>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</si>
  <si>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</si>
  <si>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</si>
  <si>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</si>
  <si>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</si>
  <si>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</si>
  <si>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</si>
  <si>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</si>
  <si>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</si>
  <si>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</si>
  <si>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</si>
  <si>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</si>
  <si>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</si>
  <si>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</si>
  <si>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</si>
  <si>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</si>
  <si>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</si>
  <si>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</si>
  <si>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</si>
  <si>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</si>
  <si>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</si>
  <si>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</si>
  <si>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</si>
  <si>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</si>
  <si>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</si>
  <si>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</si>
  <si>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</si>
  <si>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</si>
  <si>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</si>
  <si>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</si>
  <si>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</si>
  <si>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</si>
  <si>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</si>
  <si>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</si>
  <si>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</si>
  <si>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</si>
  <si>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</si>
  <si>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</si>
  <si>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</si>
  <si>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</si>
  <si>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</si>
  <si>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</si>
  <si>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</si>
  <si>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</si>
  <si>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</si>
  <si>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</si>
  <si>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</si>
  <si>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</si>
  <si>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</si>
  <si>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</si>
  <si>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</si>
  <si>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</si>
  <si>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</si>
  <si>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</si>
  <si>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</si>
  <si>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</si>
  <si>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</si>
  <si>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</si>
  <si>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</si>
  <si>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</si>
  <si>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</si>
  <si>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</si>
  <si>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</si>
  <si>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</si>
  <si>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</si>
  <si>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</si>
  <si>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</si>
  <si>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</si>
  <si>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</si>
  <si>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</si>
  <si>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</si>
  <si>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</si>
  <si>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</si>
  <si>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</si>
  <si>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</si>
  <si>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</si>
  <si>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</si>
  <si>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</si>
  <si>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</si>
  <si>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</si>
  <si>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</si>
  <si>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</si>
  <si>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</si>
  <si>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</si>
  <si>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</si>
  <si>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</si>
  <si>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</si>
  <si>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</si>
  <si>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</si>
  <si>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</si>
  <si>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</si>
  <si>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</si>
  <si>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</si>
  <si>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</si>
  <si>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</si>
  <si>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</si>
  <si>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</si>
  <si>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</si>
  <si>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</si>
  <si>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</si>
  <si>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</si>
  <si>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</si>
  <si>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</si>
  <si>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</si>
  <si>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</si>
  <si>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</si>
  <si>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</si>
  <si>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</si>
  <si>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</si>
  <si>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</si>
  <si>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</si>
  <si>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</si>
  <si>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</si>
  <si>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</si>
  <si>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</si>
  <si>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</si>
  <si>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</si>
  <si>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</si>
  <si>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</si>
  <si>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</si>
  <si>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</si>
  <si>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</si>
  <si>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</si>
  <si>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</si>
  <si>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</si>
  <si>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</si>
  <si>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</si>
  <si>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</si>
  <si>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</si>
  <si>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</si>
  <si>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</si>
  <si>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</si>
  <si>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</si>
  <si>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</si>
  <si>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</si>
  <si>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</si>
  <si>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</si>
  <si>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</si>
  <si>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</si>
  <si>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</si>
  <si>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</si>
  <si>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</si>
  <si>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</si>
  <si>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</si>
  <si>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</si>
  <si>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</si>
  <si>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</si>
  <si>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</si>
  <si>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</si>
  <si>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</si>
  <si>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</si>
  <si>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</si>
  <si>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</si>
  <si>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</si>
  <si>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</si>
  <si>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</si>
  <si>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</si>
  <si>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</si>
  <si>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</si>
  <si>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</si>
  <si>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</si>
  <si>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</si>
  <si>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</si>
  <si>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</si>
  <si>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</si>
  <si>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</si>
  <si>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</si>
  <si>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</si>
  <si>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</si>
  <si>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</si>
  <si>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</si>
  <si>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</si>
  <si>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</si>
  <si>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</si>
  <si>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</si>
  <si>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</si>
  <si>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</si>
  <si>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</si>
  <si>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</si>
  <si>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</si>
  <si>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</si>
  <si>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</si>
  <si>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</si>
  <si>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</si>
  <si>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</si>
  <si>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</si>
  <si>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</si>
  <si>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</si>
  <si>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</si>
  <si>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</si>
  <si>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</si>
  <si>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</si>
  <si>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</si>
  <si>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</si>
  <si>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</si>
  <si>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</si>
  <si>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</si>
  <si>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</si>
  <si>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</si>
  <si>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</si>
  <si>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</si>
  <si>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</si>
  <si>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</si>
  <si>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</si>
  <si>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</si>
  <si>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</si>
  <si>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</si>
  <si>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</si>
  <si>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</si>
  <si>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</si>
  <si>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</si>
  <si>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</si>
  <si>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</si>
  <si>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</si>
  <si>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</si>
  <si>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</si>
  <si>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</si>
  <si>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</si>
  <si>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</si>
  <si>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</si>
  <si>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</si>
  <si>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</si>
  <si>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</si>
  <si>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</si>
  <si>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</si>
  <si>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</si>
  <si>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</si>
  <si>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</si>
  <si>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</si>
  <si>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</si>
  <si>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</si>
  <si>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</si>
  <si>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</si>
  <si>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</si>
  <si>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</si>
  <si>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</si>
  <si>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</si>
  <si>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</si>
  <si>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</si>
  <si>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</si>
  <si>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</si>
  <si>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</si>
  <si>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</si>
  <si>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</si>
  <si>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</si>
  <si>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</si>
  <si>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</si>
  <si>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</si>
  <si>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</si>
  <si>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</si>
  <si>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</si>
  <si>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</si>
  <si>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</si>
  <si>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</si>
  <si>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</si>
  <si>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</si>
  <si>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</si>
  <si>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</si>
  <si>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</si>
  <si>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</si>
  <si>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</si>
  <si>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</si>
  <si>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</si>
  <si>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</si>
  <si>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</si>
  <si>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</si>
  <si>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</si>
  <si>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</si>
  <si>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</si>
  <si>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</si>
  <si>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</si>
  <si>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</si>
  <si>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</si>
  <si>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</si>
  <si>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</si>
  <si>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</si>
  <si>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</si>
  <si>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</si>
  <si>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</si>
  <si>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</si>
  <si>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</si>
  <si>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</si>
  <si>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</si>
  <si>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</si>
  <si>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</si>
  <si>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</si>
  <si>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</si>
  <si>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</si>
  <si>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</si>
  <si>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</si>
  <si>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</si>
  <si>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</si>
  <si>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</si>
  <si>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</si>
  <si>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</si>
  <si>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</si>
  <si>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</si>
  <si>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</si>
  <si>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</si>
  <si>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</si>
  <si>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</si>
  <si>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</si>
  <si>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</si>
  <si>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</si>
  <si>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</si>
  <si>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</si>
  <si>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</si>
  <si>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</si>
  <si>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</si>
  <si>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</si>
  <si>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</si>
  <si>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</si>
  <si>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</si>
  <si>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</si>
  <si>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</si>
  <si>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</si>
  <si>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</si>
  <si>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</si>
  <si>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</si>
  <si>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</si>
  <si>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</si>
  <si>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</si>
  <si>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</si>
  <si>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</si>
  <si>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</si>
  <si>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</si>
  <si>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</si>
  <si>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</si>
  <si>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</si>
  <si>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</si>
  <si>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</si>
  <si>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</si>
  <si>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</si>
  <si>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</si>
  <si>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</si>
  <si>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</si>
  <si>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</si>
  <si>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</si>
  <si>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</si>
  <si>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</si>
  <si>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</si>
  <si>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</si>
  <si>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</si>
  <si>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</si>
  <si>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</si>
  <si>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</si>
  <si>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</si>
  <si>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</si>
  <si>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</si>
  <si>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</si>
  <si>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</si>
  <si>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</si>
  <si>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</si>
  <si>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</si>
  <si>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</si>
  <si>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</si>
  <si>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</si>
  <si>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</si>
  <si>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</si>
  <si>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</si>
  <si>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</si>
  <si>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</si>
  <si>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</si>
  <si>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</si>
  <si>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</si>
  <si>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</si>
  <si>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</si>
  <si>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</si>
  <si>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</si>
  <si>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</si>
  <si>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</si>
  <si>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</si>
  <si>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</si>
  <si>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</si>
  <si>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</si>
  <si>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</si>
  <si>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</si>
  <si>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</si>
  <si>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</si>
  <si>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</si>
  <si>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</si>
  <si>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</si>
  <si>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</si>
  <si>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</si>
  <si>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</si>
  <si>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</si>
  <si>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</si>
  <si>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</si>
  <si>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</si>
  <si>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</si>
  <si>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</si>
  <si>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</si>
  <si>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</si>
  <si>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</si>
  <si>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</si>
  <si>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</si>
  <si>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</si>
  <si>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</si>
  <si>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</si>
  <si>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</si>
  <si>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</si>
  <si>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</si>
  <si>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</si>
  <si>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</si>
  <si>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</si>
  <si>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</si>
  <si>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</si>
  <si>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</si>
  <si>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</si>
  <si>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</si>
  <si>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</si>
  <si>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</si>
  <si>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</si>
  <si>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</si>
  <si>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</si>
  <si>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</si>
  <si>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</si>
  <si>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</si>
  <si>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</si>
  <si>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</si>
  <si>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</si>
  <si>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</si>
  <si>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</si>
  <si>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</si>
  <si>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</si>
  <si>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</si>
  <si>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</si>
  <si>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</si>
  <si>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</si>
  <si>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</si>
  <si>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</si>
  <si>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</si>
  <si>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</si>
  <si>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</si>
  <si>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</si>
  <si>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</si>
  <si>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</si>
  <si>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</si>
  <si>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</si>
  <si>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</si>
  <si>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</si>
  <si>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</si>
  <si>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</si>
  <si>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</si>
  <si>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</si>
  <si>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</si>
  <si>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</si>
  <si>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</si>
  <si>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</si>
  <si>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</si>
  <si>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</si>
  <si>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</si>
  <si>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</si>
  <si>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</si>
  <si>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</si>
  <si>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</si>
  <si>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</si>
  <si>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</si>
  <si>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</si>
  <si>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</si>
  <si>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</si>
  <si>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</si>
  <si>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</si>
  <si>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</si>
  <si>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</si>
  <si>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</si>
  <si>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</si>
  <si>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</si>
  <si>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</si>
  <si>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</si>
  <si>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</si>
  <si>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</si>
  <si>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</si>
  <si>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</si>
  <si>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</si>
  <si>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</si>
  <si>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</si>
  <si>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</si>
  <si>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</si>
  <si>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</si>
  <si>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</si>
  <si>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</si>
  <si>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</si>
  <si>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</si>
  <si>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</si>
  <si>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</si>
  <si>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</si>
  <si>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</si>
  <si>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</si>
  <si>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</si>
  <si>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</si>
  <si>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</si>
  <si>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</si>
  <si>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</si>
  <si>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</si>
  <si>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</si>
  <si>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</si>
  <si>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</si>
  <si>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</si>
  <si>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</si>
  <si>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</si>
  <si>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</si>
  <si>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</si>
  <si>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</si>
  <si>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</si>
  <si>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</si>
  <si>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</si>
  <si>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</si>
  <si>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</si>
  <si>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</si>
  <si>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</si>
  <si>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</si>
  <si>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</si>
  <si>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</si>
  <si>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</si>
  <si>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</si>
  <si>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</si>
  <si>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</si>
  <si>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</si>
  <si>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</si>
  <si>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</si>
  <si>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</si>
  <si>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</si>
  <si>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</si>
  <si>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</si>
  <si>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</si>
  <si>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</si>
  <si>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</si>
  <si>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</si>
  <si>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</si>
  <si>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</si>
  <si>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</si>
  <si>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</si>
  <si>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</si>
  <si>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</si>
  <si>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</si>
  <si>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</si>
  <si>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</si>
  <si>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</si>
  <si>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</si>
  <si>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</si>
  <si>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</si>
  <si>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</si>
  <si>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</si>
  <si>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</si>
  <si>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</si>
  <si>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</si>
  <si>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</si>
  <si>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</si>
  <si>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</si>
  <si>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</si>
  <si>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</si>
  <si>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</si>
  <si>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</si>
  <si>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</si>
  <si>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</si>
  <si>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</si>
  <si>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</si>
  <si>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</si>
  <si>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</si>
  <si>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</si>
  <si>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</si>
  <si>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</si>
  <si>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</si>
  <si>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</si>
  <si>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</si>
  <si>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</si>
  <si>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</si>
  <si>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</si>
  <si>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</si>
  <si>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</si>
  <si>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</si>
  <si>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</si>
  <si>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</si>
  <si>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</si>
  <si>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</si>
  <si>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</si>
  <si>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</si>
  <si>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</si>
  <si>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</si>
  <si>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</si>
  <si>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</si>
  <si>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</si>
  <si>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</si>
  <si>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</si>
  <si>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</si>
  <si>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</si>
  <si>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</si>
  <si>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</si>
  <si>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</si>
  <si>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</si>
  <si>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</si>
  <si>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</si>
  <si>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</si>
  <si>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</si>
  <si>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</si>
  <si>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</si>
  <si>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</si>
  <si>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</si>
  <si>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</si>
  <si>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</si>
  <si>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</si>
  <si>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</si>
  <si>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</si>
  <si>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</si>
  <si>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</si>
  <si>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</si>
  <si>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</si>
  <si>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</si>
  <si>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</si>
  <si>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</si>
  <si>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</si>
  <si>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</si>
  <si>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</si>
  <si>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</si>
  <si>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</si>
  <si>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</si>
  <si>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</si>
  <si>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</si>
  <si>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</si>
  <si>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</si>
  <si>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</si>
  <si>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</si>
  <si>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</si>
  <si>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</si>
  <si>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</si>
  <si>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</si>
  <si>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</si>
  <si>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</si>
  <si>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</si>
  <si>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</si>
  <si>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</si>
  <si>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</si>
  <si>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</si>
  <si>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</si>
  <si>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</si>
  <si>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</si>
  <si>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</si>
  <si>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</si>
  <si>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</si>
  <si>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</si>
  <si>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</si>
  <si>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</si>
  <si>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</si>
  <si>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</si>
  <si>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</si>
  <si>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</si>
  <si>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</si>
  <si>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</si>
  <si>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</si>
  <si>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</si>
  <si>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</si>
  <si>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</si>
  <si>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</si>
  <si>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</si>
  <si>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</si>
  <si>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</si>
  <si>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</si>
  <si>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</si>
  <si>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</si>
  <si>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</si>
  <si>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</si>
  <si>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</si>
  <si>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</si>
  <si>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</si>
  <si>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</si>
  <si>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</si>
  <si>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</si>
  <si>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</si>
  <si>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</si>
  <si>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</si>
  <si>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</si>
  <si>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</si>
  <si>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</si>
  <si>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</si>
  <si>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</si>
  <si>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</si>
  <si>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</si>
  <si>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</si>
  <si>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</si>
  <si>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</si>
  <si>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</si>
  <si>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</si>
  <si>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</si>
  <si>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</si>
  <si>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</si>
  <si>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</si>
  <si>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</si>
  <si>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</si>
  <si>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</si>
  <si>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</si>
  <si>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</si>
  <si>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</si>
  <si>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</si>
  <si>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</si>
  <si>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</si>
  <si>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</si>
  <si>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</si>
  <si>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</si>
  <si>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</si>
  <si>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</si>
  <si>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</si>
  <si>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</si>
  <si>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</si>
  <si>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</si>
  <si>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</si>
  <si>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</si>
  <si>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</si>
  <si>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</si>
  <si>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</si>
  <si>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</si>
  <si>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</si>
  <si>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</si>
  <si>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</si>
  <si>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</si>
  <si>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</si>
  <si>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</si>
  <si>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</si>
  <si>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</si>
  <si>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</si>
  <si>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</si>
  <si>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</si>
  <si>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</si>
  <si>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</si>
  <si>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</si>
  <si>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</si>
  <si>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</si>
  <si>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</si>
  <si>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</si>
  <si>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</si>
  <si>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</si>
  <si>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</si>
  <si>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</si>
  <si>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</si>
  <si>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</si>
  <si>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</si>
  <si>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</si>
  <si>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</si>
  <si>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</si>
  <si>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</si>
  <si>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</si>
  <si>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</si>
  <si>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</si>
  <si>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</si>
  <si>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</si>
  <si>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</si>
  <si>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</si>
  <si>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</si>
  <si>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</si>
  <si>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</si>
  <si>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</si>
  <si>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</si>
  <si>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</si>
  <si>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</si>
  <si>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</si>
  <si>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</si>
  <si>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</si>
  <si>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</si>
  <si>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</si>
  <si>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</si>
  <si>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</si>
  <si>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</si>
  <si>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</si>
  <si>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</si>
  <si>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</si>
  <si>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</si>
  <si>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</si>
  <si>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</si>
  <si>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</si>
  <si>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</si>
  <si>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</si>
  <si>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</si>
  <si>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</si>
  <si>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</si>
  <si>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</si>
  <si>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</si>
  <si>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</si>
  <si>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</si>
  <si>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</si>
  <si>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</si>
  <si>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</si>
  <si>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</si>
  <si>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</si>
  <si>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</si>
  <si>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</si>
  <si>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</si>
  <si>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</si>
  <si>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</si>
  <si>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</si>
  <si>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</si>
  <si>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</si>
  <si>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</si>
  <si>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</si>
  <si>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</si>
  <si>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</si>
  <si>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</si>
  <si>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</si>
  <si>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</si>
  <si>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</si>
  <si>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</si>
  <si>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</si>
  <si>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</si>
  <si>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</si>
  <si>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</si>
  <si>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</si>
  <si>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</si>
  <si>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</si>
  <si>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</si>
  <si>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</si>
  <si>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</si>
  <si>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</si>
  <si>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</si>
  <si>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</si>
  <si>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</si>
  <si>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</si>
  <si>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</si>
  <si>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</si>
  <si>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</si>
  <si>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</si>
  <si>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</si>
  <si>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</si>
  <si>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</si>
  <si>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</si>
  <si>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</si>
  <si>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</si>
  <si>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</si>
  <si>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</si>
  <si>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</si>
  <si>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</si>
  <si>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</si>
  <si>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</si>
  <si>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</si>
  <si>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</si>
  <si>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</si>
  <si>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</si>
  <si>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</si>
  <si>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</si>
  <si>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</si>
  <si>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</si>
  <si>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</si>
  <si>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</si>
  <si>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</si>
  <si>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</si>
  <si>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</si>
  <si>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</si>
  <si>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</si>
  <si>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</si>
  <si>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</si>
  <si>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</si>
  <si>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</si>
  <si>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</si>
  <si>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</si>
  <si>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</si>
  <si>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</si>
  <si>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</si>
  <si>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</si>
  <si>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</si>
  <si>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</si>
  <si>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</si>
  <si>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</si>
  <si>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</si>
  <si>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</si>
  <si>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</si>
  <si>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</si>
  <si>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</si>
  <si>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</si>
  <si>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</si>
  <si>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</si>
  <si>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</si>
  <si>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</si>
  <si>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</si>
  <si>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</si>
  <si>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</si>
  <si>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</si>
  <si>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</si>
  <si>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</si>
  <si>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</si>
  <si>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</si>
  <si>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</si>
  <si>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</si>
  <si>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</si>
  <si>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</si>
  <si>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</si>
  <si>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</si>
  <si>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</si>
  <si>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</si>
  <si>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</si>
  <si>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</si>
  <si>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</si>
  <si>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</si>
  <si>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</si>
  <si>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</si>
  <si>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</si>
  <si>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</si>
  <si>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</si>
  <si>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</si>
  <si>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</si>
  <si>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</si>
  <si>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</si>
  <si>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</si>
  <si>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</si>
  <si>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</si>
  <si>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</si>
  <si>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</si>
  <si>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</si>
  <si>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</si>
  <si>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</si>
  <si>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</si>
  <si>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</si>
  <si>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</si>
  <si>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</si>
  <si>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</si>
  <si>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</si>
  <si>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</si>
  <si>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</si>
  <si>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</si>
  <si>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</si>
  <si>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</si>
  <si>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</si>
  <si>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</si>
  <si>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</si>
  <si>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</si>
  <si>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</si>
  <si>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</si>
  <si>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</si>
  <si>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</si>
  <si>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</si>
  <si>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</si>
  <si>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</si>
  <si>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</si>
  <si>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</si>
  <si>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</si>
  <si>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</si>
  <si>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</si>
  <si>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</si>
  <si>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</si>
  <si>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</si>
  <si>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</si>
  <si>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</si>
  <si>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</si>
  <si>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</si>
  <si>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</si>
  <si>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</si>
  <si>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</si>
  <si>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</si>
  <si>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</si>
  <si>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</si>
  <si>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</si>
  <si>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</si>
  <si>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</si>
  <si>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</si>
  <si>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</si>
  <si>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</si>
  <si>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</si>
  <si>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</si>
  <si>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</si>
  <si>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</si>
  <si>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</si>
  <si>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</si>
  <si>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</si>
  <si>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</si>
  <si>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</si>
  <si>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</si>
  <si>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</si>
  <si>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</si>
  <si>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</si>
  <si>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</si>
  <si>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</si>
  <si>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</si>
  <si>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</si>
  <si>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</si>
  <si>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</si>
  <si>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</si>
  <si>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</si>
  <si>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</si>
  <si>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</si>
  <si>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</si>
  <si>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</si>
  <si>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</si>
  <si>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</si>
  <si>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</si>
  <si>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</si>
  <si>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</si>
  <si>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</si>
  <si>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</si>
  <si>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</si>
  <si>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</si>
  <si>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</si>
  <si>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</si>
  <si>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</si>
  <si>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</si>
  <si>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</si>
  <si>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</si>
  <si>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</si>
  <si>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</si>
  <si>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</si>
  <si>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</si>
  <si>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</si>
  <si>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</si>
  <si>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</si>
  <si>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</si>
  <si>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</si>
  <si>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</si>
  <si>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</si>
  <si>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</si>
  <si>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</si>
  <si>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</si>
  <si>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</si>
  <si>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</si>
  <si>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</si>
  <si>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</si>
  <si>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</si>
  <si>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</si>
  <si>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</si>
  <si>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</si>
  <si>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</si>
  <si>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</si>
  <si>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</si>
  <si>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</si>
  <si>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</si>
  <si>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</si>
  <si>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</si>
  <si>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</si>
  <si>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</si>
  <si>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</si>
  <si>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</si>
  <si>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</si>
  <si>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</si>
  <si>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</si>
  <si>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</si>
  <si>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</si>
  <si>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</si>
  <si>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</si>
  <si>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</si>
  <si>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</si>
  <si>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</si>
  <si>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</si>
  <si>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</si>
  <si>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</si>
  <si>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</si>
  <si>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</si>
  <si>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</si>
  <si>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</si>
  <si>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</si>
  <si>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</si>
  <si>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</si>
  <si>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</si>
  <si>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</si>
  <si>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</si>
  <si>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</si>
  <si>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</si>
  <si>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</si>
  <si>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</si>
  <si>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</si>
  <si>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</si>
  <si>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</si>
  <si>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</si>
  <si>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</si>
  <si>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</si>
  <si>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</si>
  <si>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</si>
  <si>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</si>
  <si>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</si>
  <si>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</si>
  <si>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</si>
  <si>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</si>
  <si>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</si>
  <si>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</si>
  <si>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</si>
  <si>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</si>
  <si>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</si>
  <si>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</si>
  <si>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</si>
  <si>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</si>
  <si>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</si>
  <si>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</si>
  <si>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</si>
  <si>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</si>
  <si>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</si>
  <si>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</si>
  <si>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</si>
  <si>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</si>
  <si>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</si>
  <si>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</si>
  <si>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</si>
  <si>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</si>
  <si>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</si>
  <si>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</si>
  <si>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</si>
  <si>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</si>
  <si>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</si>
  <si>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</si>
  <si>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</si>
  <si>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</si>
  <si>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</si>
  <si>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</si>
  <si>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</si>
  <si>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</si>
  <si>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</si>
  <si>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</si>
  <si>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</si>
  <si>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</si>
  <si>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</si>
  <si>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</si>
  <si>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</si>
  <si>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</si>
  <si>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</si>
  <si>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</si>
  <si>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</si>
  <si>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</si>
  <si>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</si>
  <si>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</si>
  <si>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</si>
  <si>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</si>
  <si>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</si>
  <si>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</si>
  <si>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</si>
  <si>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</si>
  <si>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</si>
  <si>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</si>
  <si>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</si>
  <si>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</si>
  <si>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</si>
  <si>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</si>
  <si>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</si>
  <si>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</si>
  <si>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</si>
  <si>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</si>
  <si>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</si>
  <si>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</si>
  <si>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</si>
  <si>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</si>
  <si>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</si>
  <si>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</si>
  <si>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</si>
  <si>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</si>
  <si>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</si>
  <si>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</si>
  <si>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</si>
  <si>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</si>
  <si>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</si>
  <si>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</si>
  <si>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</si>
  <si>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</si>
  <si>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</si>
  <si>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</si>
  <si>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</si>
  <si>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</si>
  <si>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</si>
  <si>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</si>
  <si>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</si>
  <si>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</si>
  <si>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</si>
  <si>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</si>
  <si>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</si>
  <si>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</si>
  <si>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</si>
  <si>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</si>
  <si>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</si>
  <si>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</si>
  <si>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</si>
  <si>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</si>
  <si>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</si>
  <si>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</si>
  <si>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</si>
  <si>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</si>
  <si>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</si>
  <si>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</si>
  <si>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</si>
  <si>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</si>
  <si>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</si>
  <si>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</si>
  <si>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</si>
  <si>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</si>
  <si>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</si>
  <si>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</si>
  <si>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</si>
  <si>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</si>
  <si>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</si>
  <si>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</si>
  <si>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</si>
  <si>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</si>
  <si>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</si>
  <si>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</si>
  <si>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</si>
  <si>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</si>
  <si>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</si>
  <si>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</si>
  <si>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</si>
  <si>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</si>
  <si>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</si>
  <si>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</si>
  <si>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</si>
  <si>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</si>
  <si>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</si>
  <si>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</si>
  <si>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</si>
  <si>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</si>
  <si>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</si>
  <si>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</si>
  <si>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</si>
  <si>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</si>
  <si>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</si>
  <si>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</si>
  <si>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</si>
  <si>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</si>
  <si>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</si>
  <si>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</si>
  <si>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</si>
  <si>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</si>
  <si>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</si>
  <si>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</si>
  <si>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</si>
  <si>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</si>
  <si>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</si>
  <si>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</si>
  <si>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</si>
  <si>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</si>
  <si>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</si>
  <si>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</si>
  <si>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</si>
  <si>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</si>
  <si>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</si>
  <si>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</si>
  <si>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</si>
  <si>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</si>
  <si>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</si>
  <si>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</si>
  <si>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</si>
  <si>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</si>
  <si>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</si>
  <si>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</si>
  <si>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</si>
  <si>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</si>
  <si>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</si>
  <si>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</si>
  <si>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</si>
  <si>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</si>
  <si>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</si>
  <si>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</si>
  <si>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</si>
  <si>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</si>
  <si>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</si>
  <si>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</si>
  <si>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</si>
  <si>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</si>
  <si>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</si>
  <si>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</si>
  <si>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</si>
  <si>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</si>
  <si>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</si>
  <si>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</si>
  <si>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</si>
  <si>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</si>
  <si>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</si>
  <si>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</si>
  <si>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</si>
  <si>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</si>
  <si>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</si>
  <si>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</si>
  <si>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</si>
  <si>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</si>
  <si>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</si>
  <si>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</si>
  <si>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</si>
  <si>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</si>
  <si>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</si>
  <si>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</si>
  <si>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</si>
  <si>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</si>
  <si>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</si>
  <si>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</si>
  <si>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</si>
  <si>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</si>
  <si>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</si>
  <si>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</si>
  <si>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</si>
  <si>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</si>
  <si>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</si>
  <si>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</si>
  <si>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</si>
  <si>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</si>
  <si>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</si>
  <si>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</si>
  <si>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</si>
  <si>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</si>
  <si>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</si>
  <si>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</si>
  <si>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</si>
  <si>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</si>
  <si>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</si>
  <si>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</si>
  <si>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</si>
  <si>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</si>
  <si>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</si>
  <si>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</si>
  <si>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</si>
  <si>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</si>
  <si>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</si>
  <si>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</si>
  <si>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</si>
  <si>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</si>
  <si>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</si>
  <si>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</si>
  <si>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</si>
  <si>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</si>
  <si>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</si>
  <si>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</si>
  <si>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</si>
  <si>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</si>
  <si>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</si>
  <si>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</si>
  <si>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</si>
  <si>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</si>
  <si>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</si>
  <si>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</si>
  <si>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</si>
  <si>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</si>
  <si>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</si>
  <si>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</si>
  <si>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</si>
  <si>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</si>
  <si>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</si>
  <si>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</si>
  <si>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</si>
  <si>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</si>
  <si>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</si>
  <si>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</si>
  <si>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</si>
  <si>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</si>
  <si>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</si>
  <si>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</si>
  <si>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</si>
  <si>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</si>
  <si>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</si>
  <si>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</si>
  <si>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</si>
  <si>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</si>
  <si>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</si>
  <si>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</si>
  <si>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</si>
  <si>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</si>
  <si>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</si>
  <si>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</si>
  <si>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</si>
  <si>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</si>
  <si>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</si>
  <si>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</si>
  <si>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</si>
  <si>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</si>
  <si>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</si>
  <si>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</si>
  <si>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</si>
  <si>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</si>
  <si>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</si>
  <si>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</si>
  <si>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</si>
  <si>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</si>
  <si>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</si>
  <si>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</si>
  <si>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</si>
  <si>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</si>
  <si>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</si>
  <si>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</si>
  <si>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</si>
  <si>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</si>
  <si>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</si>
  <si>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</si>
  <si>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</si>
  <si>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</si>
  <si>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</si>
  <si>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</si>
  <si>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</si>
  <si>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</si>
  <si>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</si>
  <si>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</si>
  <si>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</si>
  <si>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</si>
  <si>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</si>
  <si>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</si>
  <si>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</si>
  <si>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</si>
  <si>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</si>
  <si>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</si>
  <si>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</si>
  <si>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</si>
  <si>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</si>
  <si>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</si>
  <si>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</si>
  <si>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</si>
  <si>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</si>
  <si>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</si>
  <si>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</si>
  <si>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</si>
  <si>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</si>
  <si>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</si>
  <si>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</si>
  <si>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</si>
  <si>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</si>
  <si>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</si>
  <si>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</si>
  <si>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</si>
  <si>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</si>
  <si>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</si>
  <si>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</si>
  <si>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</si>
  <si>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</si>
  <si>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</si>
  <si>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</si>
  <si>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</si>
  <si>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</si>
  <si>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</si>
  <si>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</si>
  <si>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</si>
  <si>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</si>
  <si>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</si>
  <si>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</si>
  <si>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</si>
  <si>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</si>
  <si>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</si>
  <si>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</si>
  <si>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</si>
  <si>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</si>
  <si>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</si>
  <si>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</si>
  <si>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</si>
  <si>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</si>
  <si>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</si>
  <si>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</si>
  <si>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</si>
  <si>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</si>
  <si>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</si>
  <si>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</si>
  <si>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</si>
  <si>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</si>
  <si>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</si>
  <si>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</si>
  <si>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</si>
  <si>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</si>
  <si>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</si>
  <si>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</si>
  <si>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</si>
  <si>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</si>
  <si>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</si>
  <si>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</si>
  <si>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</si>
  <si>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</si>
  <si>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</si>
  <si>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</si>
  <si>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</si>
  <si>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</si>
  <si>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</si>
  <si>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</si>
  <si>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</si>
  <si>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</si>
  <si>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</si>
  <si>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</si>
  <si>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</si>
  <si>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</si>
  <si>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</si>
  <si>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</si>
  <si>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</si>
  <si>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</si>
  <si>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</si>
  <si>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</si>
  <si>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</si>
  <si>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</si>
  <si>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</si>
  <si>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</si>
  <si>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</si>
  <si>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</si>
  <si>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</si>
  <si>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</si>
  <si>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</si>
  <si>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</si>
  <si>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</si>
  <si>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</si>
  <si>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</si>
  <si>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</si>
  <si>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</si>
  <si>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</si>
  <si>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</si>
  <si>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</si>
  <si>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</si>
  <si>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</si>
  <si>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</si>
  <si>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</si>
  <si>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</si>
  <si>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</si>
  <si>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</si>
  <si>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</si>
  <si>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</si>
  <si>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</si>
  <si>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</si>
  <si>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</si>
  <si>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</si>
  <si>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</si>
  <si>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</si>
  <si>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</si>
  <si>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</si>
  <si>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</si>
  <si>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</si>
  <si>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</si>
  <si>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</si>
  <si>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</si>
  <si>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</si>
  <si>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</si>
  <si>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</si>
  <si>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</si>
  <si>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</si>
  <si>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</si>
  <si>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</si>
  <si>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</si>
  <si>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</si>
  <si>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</si>
  <si>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</si>
  <si>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</si>
  <si>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</si>
  <si>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</si>
  <si>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</si>
  <si>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</si>
  <si>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</si>
  <si>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</si>
  <si>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</si>
  <si>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</si>
  <si>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</si>
  <si>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</si>
  <si>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</si>
  <si>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</si>
  <si>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</si>
  <si>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</si>
  <si>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</si>
  <si>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</si>
  <si>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</si>
  <si>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</si>
  <si>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</si>
  <si>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</si>
  <si>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</si>
  <si>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</si>
  <si>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</si>
  <si>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</si>
  <si>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</si>
  <si>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</si>
  <si>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</si>
  <si>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</si>
  <si>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</si>
  <si>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</si>
  <si>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</si>
  <si>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</si>
  <si>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</si>
  <si>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</si>
  <si>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</si>
  <si>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</si>
  <si>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</si>
  <si>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</si>
  <si>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</si>
  <si>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</si>
  <si>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</si>
  <si>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</si>
  <si>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</si>
  <si>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</si>
  <si>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</si>
  <si>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</si>
  <si>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</si>
  <si>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</si>
  <si>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</si>
  <si>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</si>
  <si>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</si>
  <si>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</si>
  <si>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</si>
  <si>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</si>
  <si>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</si>
  <si>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</si>
  <si>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</si>
  <si>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</si>
  <si>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</si>
  <si>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</si>
  <si>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</si>
  <si>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</si>
  <si>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</si>
  <si>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</si>
  <si>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</si>
  <si>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</si>
  <si>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</si>
  <si>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</si>
  <si>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</si>
  <si>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</si>
  <si>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</si>
  <si>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</si>
  <si>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</si>
  <si>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</si>
  <si>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</si>
  <si>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</si>
  <si>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</si>
  <si>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</si>
  <si>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</si>
  <si>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</si>
  <si>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</si>
  <si>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</si>
  <si>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</si>
  <si>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</si>
  <si>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</si>
  <si>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</si>
  <si>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</si>
  <si>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</si>
  <si>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</si>
  <si>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</si>
  <si>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</si>
  <si>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</si>
  <si>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</si>
  <si>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</si>
  <si>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</si>
  <si>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</si>
  <si>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</si>
  <si>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</si>
  <si>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</si>
  <si>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</si>
  <si>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</si>
  <si>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</si>
  <si>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</si>
  <si>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</si>
  <si>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</si>
  <si>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</si>
  <si>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</si>
  <si>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</si>
  <si>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</si>
  <si>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</si>
  <si>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</si>
  <si>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</si>
  <si>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</si>
  <si>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</si>
  <si>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</si>
  <si>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</si>
  <si>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</si>
  <si>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</si>
  <si>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</si>
  <si>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</si>
  <si>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</si>
  <si>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</si>
  <si>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</si>
  <si>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</si>
  <si>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</si>
  <si>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</si>
  <si>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</si>
  <si>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</si>
  <si>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</si>
  <si>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</si>
  <si>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</si>
  <si>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</si>
  <si>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</si>
  <si>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</si>
  <si>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</si>
  <si>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</si>
  <si>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</si>
  <si>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</si>
  <si>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</si>
  <si>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</si>
  <si>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</si>
  <si>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</si>
  <si>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</si>
  <si>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</si>
  <si>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</si>
  <si>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</si>
  <si>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</si>
  <si>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</si>
  <si>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</si>
  <si>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</si>
  <si>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</si>
  <si>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</si>
  <si>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</si>
  <si>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</si>
  <si>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</si>
  <si>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</si>
  <si>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</si>
  <si>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</si>
  <si>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</si>
  <si>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</si>
  <si>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</si>
  <si>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</si>
  <si>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</si>
  <si>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</si>
  <si>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</si>
  <si>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</si>
  <si>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</si>
  <si>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</si>
  <si>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</si>
  <si>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</si>
  <si>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</si>
  <si>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</si>
  <si>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</si>
  <si>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</si>
  <si>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</si>
  <si>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</si>
  <si>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</si>
  <si>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</si>
  <si>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</si>
  <si>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</si>
  <si>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</si>
  <si>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</si>
  <si>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</si>
  <si>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</si>
  <si>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</si>
  <si>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</si>
  <si>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</si>
  <si>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</si>
  <si>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</si>
  <si>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</si>
  <si>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</si>
  <si>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</si>
  <si>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</si>
  <si>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</si>
  <si>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</si>
  <si>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</si>
  <si>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</si>
  <si>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</si>
  <si>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</si>
  <si>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</si>
  <si>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</si>
  <si>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</si>
  <si>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</si>
  <si>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</si>
  <si>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</si>
  <si>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</si>
  <si>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</si>
  <si>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</si>
  <si>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</si>
  <si>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</si>
  <si>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</si>
  <si>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</si>
  <si>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</si>
  <si>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</si>
  <si>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</si>
  <si>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</si>
  <si>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</si>
  <si>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</si>
  <si>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</si>
  <si>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</si>
  <si>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</si>
  <si>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</si>
  <si>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</si>
  <si>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</si>
  <si>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</si>
  <si>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</si>
  <si>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</si>
  <si>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</si>
  <si>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</si>
  <si>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</si>
  <si>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</si>
  <si>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</si>
  <si>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</si>
  <si>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</si>
  <si>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</si>
  <si>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</si>
  <si>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</si>
  <si>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</si>
  <si>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</si>
  <si>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</si>
  <si>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</si>
  <si>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</si>
  <si>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</si>
  <si>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</si>
  <si>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</si>
  <si>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</si>
  <si>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</si>
  <si>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</si>
  <si>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</si>
  <si>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</si>
  <si>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</si>
  <si>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</si>
  <si>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</si>
  <si>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</si>
  <si>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</si>
  <si>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</si>
  <si>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</si>
  <si>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</si>
  <si>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</si>
  <si>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</si>
  <si>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</si>
  <si>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</si>
  <si>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</si>
  <si>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</si>
  <si>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</si>
  <si>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</si>
  <si>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</si>
  <si>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</si>
  <si>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</si>
  <si>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</si>
  <si>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</si>
  <si>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</si>
  <si>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</si>
  <si>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</si>
  <si>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</si>
  <si>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</si>
  <si>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</si>
  <si>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</si>
  <si>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</si>
  <si>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</si>
  <si>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</si>
  <si>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</si>
  <si>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</si>
  <si>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</si>
  <si>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</si>
  <si>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</si>
  <si>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</si>
  <si>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</si>
  <si>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</si>
  <si>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</si>
  <si>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</si>
  <si>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</si>
  <si>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</si>
  <si>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</si>
  <si>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</si>
  <si>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</si>
  <si>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</si>
  <si>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</si>
  <si>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</si>
  <si>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</si>
  <si>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</si>
  <si>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</si>
  <si>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</si>
  <si>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</si>
  <si>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</si>
  <si>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</si>
  <si>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</si>
  <si>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</si>
  <si>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</si>
  <si>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</si>
  <si>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</si>
  <si>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</si>
  <si>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</si>
  <si>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</si>
  <si>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</si>
  <si>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</si>
  <si>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</si>
  <si>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</si>
  <si>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</si>
  <si>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</si>
  <si>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</si>
  <si>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</si>
  <si>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</si>
  <si>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</si>
  <si>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</si>
  <si>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</si>
  <si>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</si>
  <si>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</si>
  <si>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</si>
  <si>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</si>
  <si>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</si>
  <si>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</si>
  <si>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</si>
  <si>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</si>
  <si>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</si>
  <si>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</si>
  <si>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</si>
  <si>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</si>
  <si>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</si>
  <si>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</si>
  <si>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</si>
  <si>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</si>
  <si>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</si>
  <si>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</si>
  <si>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</si>
  <si>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</si>
  <si>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</si>
  <si>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</si>
  <si>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</si>
  <si>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</si>
  <si>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</si>
  <si>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</si>
  <si>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</si>
  <si>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</si>
  <si>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</si>
  <si>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</si>
  <si>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</si>
  <si>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</si>
  <si>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</si>
  <si>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</si>
  <si>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</si>
  <si>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</si>
  <si>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</si>
  <si>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</si>
  <si>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</si>
  <si>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</si>
  <si>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</si>
  <si>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</si>
  <si>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</si>
  <si>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</si>
  <si>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</si>
  <si>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</si>
  <si>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</si>
  <si>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</si>
  <si>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</si>
  <si>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</si>
  <si>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</si>
  <si>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</si>
  <si>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</si>
  <si>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</si>
  <si>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</si>
  <si>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</si>
  <si>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</si>
  <si>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</si>
  <si>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</si>
  <si>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</si>
  <si>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</si>
  <si>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</si>
  <si>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</si>
  <si>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</si>
  <si>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</si>
  <si>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</si>
  <si>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</si>
  <si>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</si>
  <si>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</si>
  <si>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</si>
  <si>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</si>
  <si>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</si>
  <si>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</si>
  <si>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</si>
  <si>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</si>
  <si>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</si>
  <si>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</si>
  <si>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</si>
  <si>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</si>
  <si>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</si>
  <si>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</si>
  <si>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</si>
  <si>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</si>
  <si>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</si>
  <si>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</si>
  <si>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</si>
  <si>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</si>
  <si>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</si>
  <si>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</si>
  <si>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</si>
  <si>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</si>
  <si>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</si>
  <si>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</si>
  <si>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</si>
  <si>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</si>
  <si>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</si>
  <si>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</si>
  <si>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</si>
  <si>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</si>
  <si>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</si>
  <si>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</si>
  <si>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</si>
  <si>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</si>
  <si>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</si>
  <si>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</si>
  <si>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</si>
  <si>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</si>
  <si>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</si>
  <si>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</si>
  <si>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</si>
  <si>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</si>
  <si>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</si>
  <si>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</si>
  <si>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</si>
  <si>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</si>
  <si>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</si>
  <si>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</si>
  <si>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</si>
  <si>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</si>
  <si>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</si>
  <si>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</si>
  <si>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</si>
  <si>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</si>
  <si>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</si>
  <si>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</si>
  <si>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</si>
  <si>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</si>
  <si>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</si>
  <si>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</si>
  <si>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</si>
  <si>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</si>
  <si>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</si>
  <si>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</si>
  <si>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</si>
  <si>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</si>
  <si>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</si>
  <si>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</si>
  <si>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</si>
  <si>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</si>
  <si>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</si>
  <si>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</si>
  <si>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</si>
  <si>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</si>
  <si>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</si>
  <si>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</si>
  <si>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</si>
  <si>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</si>
  <si>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</si>
  <si>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</si>
  <si>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</si>
  <si>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</si>
  <si>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</si>
  <si>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</si>
  <si>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</si>
  <si>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</si>
  <si>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</si>
  <si>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</si>
  <si>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</si>
  <si>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</si>
  <si>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</si>
  <si>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</si>
  <si>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</si>
  <si>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</si>
  <si>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</si>
  <si>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</si>
  <si>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</si>
  <si>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</si>
  <si>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</si>
  <si>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</si>
  <si>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</si>
  <si>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</si>
  <si>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</si>
  <si>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</si>
  <si>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</si>
  <si>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</si>
  <si>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</si>
  <si>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</si>
  <si>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</si>
  <si>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</si>
  <si>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</si>
  <si>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</si>
  <si>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</si>
  <si>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</si>
  <si>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</si>
  <si>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</si>
  <si>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</si>
  <si>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</si>
  <si>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</si>
  <si>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</si>
  <si>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</si>
  <si>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</si>
  <si>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</si>
  <si>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</si>
  <si>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</si>
  <si>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</si>
  <si>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</si>
  <si>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</si>
  <si>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</si>
  <si>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</si>
  <si>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</si>
  <si>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</si>
  <si>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</si>
  <si>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</si>
  <si>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</si>
  <si>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</si>
  <si>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</si>
  <si>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</si>
  <si>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</si>
  <si>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</si>
  <si>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</si>
  <si>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</si>
  <si>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</si>
  <si>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</si>
  <si>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</si>
  <si>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</si>
  <si>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</si>
  <si>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</si>
  <si>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</si>
  <si>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</si>
  <si>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</si>
  <si>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</si>
  <si>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</si>
  <si>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</si>
  <si>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</si>
  <si>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</si>
  <si>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</si>
  <si>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</si>
  <si>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</si>
  <si>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</si>
  <si>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</si>
  <si>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</si>
  <si>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</si>
  <si>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</si>
  <si>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</si>
  <si>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</si>
  <si>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</si>
  <si>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</si>
  <si>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</si>
  <si>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</si>
  <si>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</si>
  <si>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</si>
  <si>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</si>
  <si>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</si>
  <si>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</si>
  <si>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</si>
  <si>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</si>
  <si>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</si>
  <si>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</si>
  <si>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</si>
  <si>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</si>
  <si>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</si>
  <si>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</si>
  <si>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</si>
  <si>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</si>
  <si>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</si>
  <si>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</si>
  <si>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</si>
  <si>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</si>
  <si>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</si>
  <si>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</si>
  <si>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</si>
  <si>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</si>
  <si>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</si>
  <si>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</si>
  <si>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</si>
  <si>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</si>
  <si>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</si>
  <si>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</si>
  <si>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</si>
  <si>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</si>
  <si>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</si>
  <si>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</si>
  <si>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</si>
  <si>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</si>
  <si>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</si>
  <si>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</si>
  <si>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</si>
  <si>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</si>
  <si>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</si>
  <si>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</si>
  <si>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</si>
  <si>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</si>
  <si>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</si>
  <si>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</si>
  <si>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</si>
  <si>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</si>
  <si>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</si>
  <si>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</si>
  <si>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</si>
  <si>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</si>
  <si>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</si>
  <si>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</si>
  <si>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</si>
  <si>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</si>
  <si>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</si>
  <si>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</si>
  <si>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</si>
  <si>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</si>
  <si>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</si>
  <si>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</si>
  <si>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</si>
  <si>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</si>
  <si>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</si>
  <si>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</si>
  <si>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</si>
  <si>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</si>
  <si>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</si>
  <si>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</si>
  <si>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</si>
  <si>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</si>
  <si>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</si>
  <si>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</si>
  <si>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</si>
  <si>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</si>
  <si>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</si>
  <si>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</si>
  <si>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</si>
  <si>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</si>
  <si>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</si>
  <si>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</si>
  <si>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</si>
  <si>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</si>
  <si>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</si>
  <si>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</si>
  <si>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</si>
  <si>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</si>
  <si>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</si>
  <si>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</si>
  <si>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</si>
  <si>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</si>
  <si>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</si>
  <si>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</si>
  <si>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</si>
  <si>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</si>
  <si>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</si>
  <si>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</si>
  <si>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</si>
  <si>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</si>
  <si>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</si>
  <si>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</si>
  <si>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</si>
  <si>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</si>
  <si>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</si>
  <si>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</si>
  <si>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</si>
  <si>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</si>
  <si>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</si>
  <si>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</si>
  <si>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</si>
  <si>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</si>
  <si>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</si>
  <si>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</si>
  <si>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</si>
  <si>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</si>
  <si>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</si>
  <si>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</si>
  <si>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</si>
  <si>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</si>
  <si>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</si>
  <si>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</si>
  <si>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</si>
  <si>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</si>
  <si>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</si>
  <si>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</si>
  <si>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</si>
  <si>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</si>
  <si>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</si>
  <si>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</si>
  <si>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</si>
  <si>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</si>
  <si>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</si>
  <si>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</si>
  <si>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</si>
  <si>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</si>
  <si>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</si>
  <si>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</si>
  <si>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</si>
  <si>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</si>
  <si>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</si>
  <si>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</si>
  <si>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</si>
  <si>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</si>
  <si>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</si>
  <si>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</si>
  <si>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</si>
  <si>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</si>
  <si>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</si>
  <si>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</si>
  <si>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</si>
  <si>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</si>
  <si>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</si>
  <si>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</si>
  <si>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</si>
  <si>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</si>
  <si>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</si>
  <si>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</si>
  <si>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</si>
  <si>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</si>
  <si>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</si>
  <si>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</si>
  <si>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</si>
  <si>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</si>
  <si>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</si>
  <si>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</si>
  <si>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</si>
  <si>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</si>
  <si>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</si>
  <si>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</si>
  <si>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</si>
  <si>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</si>
  <si>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</si>
  <si>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</si>
  <si>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</si>
  <si>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</si>
  <si>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</si>
  <si>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</si>
  <si>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</si>
  <si>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</si>
  <si>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</si>
  <si>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</si>
  <si>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</si>
  <si>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</si>
  <si>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</si>
  <si>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</si>
  <si>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</si>
  <si>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</si>
  <si>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</si>
  <si>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</si>
  <si>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</si>
  <si>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</si>
  <si>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</si>
  <si>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</si>
  <si>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</si>
  <si>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</si>
  <si>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</si>
  <si>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</si>
  <si>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</si>
  <si>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</si>
  <si>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</si>
  <si>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</si>
  <si>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</si>
  <si>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</si>
  <si>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</si>
  <si>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</si>
  <si>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</si>
  <si>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</si>
  <si>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</si>
  <si>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</si>
  <si>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</si>
  <si>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</si>
  <si>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</si>
  <si>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</si>
  <si>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</si>
  <si>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</si>
  <si>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</si>
  <si>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</si>
  <si>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</si>
  <si>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</si>
  <si>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</si>
  <si>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</si>
  <si>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</si>
  <si>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</si>
  <si>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</si>
  <si>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</si>
  <si>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</si>
  <si>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</si>
  <si>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</si>
  <si>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</si>
  <si>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</si>
  <si>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</si>
  <si>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</si>
  <si>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</si>
  <si>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</si>
  <si>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</si>
  <si>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</si>
  <si>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</si>
  <si>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</si>
  <si>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</si>
  <si>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</si>
  <si>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</si>
  <si>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</si>
  <si>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</si>
  <si>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</si>
  <si>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</si>
  <si>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</si>
  <si>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</si>
  <si>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</si>
  <si>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</si>
  <si>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</si>
  <si>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</si>
  <si>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</si>
  <si>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</si>
  <si>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</si>
  <si>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</si>
  <si>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</si>
  <si>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</si>
  <si>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</si>
  <si>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</si>
  <si>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</si>
  <si>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</si>
  <si>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</si>
  <si>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</si>
  <si>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</si>
  <si>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</si>
  <si>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</si>
  <si>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</si>
  <si>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</si>
  <si>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</si>
  <si>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</si>
  <si>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</si>
  <si>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</si>
  <si>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</si>
  <si>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</si>
  <si>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</si>
  <si>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</si>
  <si>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</si>
  <si>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</si>
  <si>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</si>
  <si>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</si>
  <si>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</si>
  <si>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</si>
  <si>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</si>
  <si>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</si>
  <si>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</si>
  <si>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</si>
  <si>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</si>
  <si>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</si>
  <si>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</si>
  <si>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</si>
  <si>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</si>
  <si>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</si>
  <si>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</si>
  <si>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</si>
  <si>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</si>
  <si>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</si>
  <si>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</si>
  <si>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</si>
  <si>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</si>
  <si>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</si>
  <si>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</si>
  <si>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</si>
  <si>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</si>
  <si>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</si>
  <si>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</si>
  <si>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</si>
  <si>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</si>
  <si>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</si>
  <si>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</si>
  <si>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</si>
  <si>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</si>
  <si>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</si>
  <si>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</si>
  <si>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</si>
  <si>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</si>
  <si>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</si>
  <si>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</si>
  <si>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</si>
  <si>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</si>
  <si>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</si>
  <si>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</si>
  <si>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</si>
  <si>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</si>
  <si>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</si>
  <si>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</si>
  <si>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</si>
  <si>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</si>
  <si>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</si>
  <si>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</si>
  <si>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</si>
  <si>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</si>
  <si>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</si>
  <si>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</si>
  <si>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</si>
  <si>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</si>
  <si>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</si>
  <si>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</si>
  <si>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</si>
  <si>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</si>
  <si>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</si>
  <si>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</si>
  <si>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</si>
  <si>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</si>
  <si>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</si>
  <si>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</si>
  <si>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</si>
  <si>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</si>
  <si>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</si>
  <si>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</si>
  <si>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</si>
  <si>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</si>
  <si>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</si>
  <si>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</si>
  <si>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</si>
  <si>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</si>
  <si>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</si>
  <si>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</si>
  <si>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</si>
  <si>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</si>
  <si>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</si>
  <si>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</si>
  <si>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</si>
  <si>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</si>
  <si>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</si>
  <si>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</si>
  <si>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</si>
  <si>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</si>
  <si>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</si>
  <si>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</si>
  <si>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</si>
  <si>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</si>
  <si>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</si>
  <si>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</si>
  <si>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</si>
  <si>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</si>
  <si>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</si>
  <si>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</si>
  <si>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</si>
  <si>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</si>
  <si>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</si>
  <si>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</si>
  <si>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</si>
  <si>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</si>
  <si>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</si>
  <si>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</si>
  <si>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</si>
  <si>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</si>
  <si>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</si>
  <si>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</si>
  <si>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</si>
  <si>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</si>
  <si>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</si>
  <si>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</si>
  <si>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</si>
  <si>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</si>
  <si>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</si>
  <si>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</si>
  <si>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</si>
  <si>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</si>
  <si>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</si>
  <si>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</si>
  <si>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</si>
  <si>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</si>
  <si>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</si>
  <si>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</si>
  <si>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</si>
  <si>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</si>
  <si>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</si>
  <si>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</si>
  <si>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</si>
  <si>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</si>
  <si>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</si>
  <si>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</si>
  <si>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</si>
  <si>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</si>
  <si>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</si>
  <si>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</si>
  <si>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</si>
  <si>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</si>
  <si>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</si>
  <si>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</si>
  <si>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</si>
  <si>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</si>
  <si>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</si>
  <si>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</si>
  <si>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</si>
  <si>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</si>
  <si>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</si>
  <si>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</si>
  <si>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</si>
  <si>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</si>
  <si>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</si>
  <si>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</si>
  <si>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</si>
  <si>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</si>
  <si>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</si>
  <si>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</si>
  <si>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</si>
  <si>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</si>
  <si>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</si>
  <si>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</si>
  <si>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</si>
  <si>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</si>
  <si>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</si>
  <si>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</si>
  <si>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</si>
  <si>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</si>
  <si>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</si>
  <si>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</si>
  <si>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</si>
  <si>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</si>
  <si>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</si>
  <si>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</si>
  <si>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</si>
  <si>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</si>
  <si>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</si>
  <si>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</si>
  <si>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</si>
  <si>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</si>
  <si>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</si>
  <si>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</si>
  <si>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</si>
  <si>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</si>
  <si>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</si>
  <si>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</si>
  <si>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</si>
  <si>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</si>
  <si>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</si>
  <si>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</si>
  <si>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</si>
  <si>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</si>
  <si>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</si>
  <si>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</si>
  <si>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</si>
  <si>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</si>
  <si>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</si>
  <si>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</si>
  <si>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</si>
  <si>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</si>
  <si>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</si>
  <si>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</si>
  <si>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</si>
  <si>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</si>
  <si>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</si>
  <si>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</si>
  <si>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</si>
  <si>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</si>
  <si>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</si>
  <si>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</si>
  <si>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</si>
  <si>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</si>
  <si>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</si>
  <si>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</si>
  <si>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</si>
  <si>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</si>
  <si>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</si>
  <si>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</si>
  <si>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</si>
  <si>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</si>
  <si>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</si>
  <si>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</si>
  <si>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</si>
  <si>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</si>
  <si>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</si>
  <si>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</si>
  <si>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</si>
  <si>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</si>
  <si>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</si>
  <si>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</si>
  <si>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</si>
  <si>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</si>
  <si>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</si>
  <si>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</si>
  <si>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</si>
  <si>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</si>
  <si>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</si>
  <si>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</si>
  <si>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</si>
  <si>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</si>
  <si>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</si>
  <si>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</si>
  <si>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</si>
  <si>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</si>
  <si>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</si>
  <si>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</si>
  <si>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</si>
  <si>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</si>
  <si>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</si>
  <si>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</si>
  <si>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</si>
  <si>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</si>
  <si>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</si>
  <si>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</si>
  <si>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</si>
  <si>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</si>
  <si>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</si>
  <si>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</si>
  <si>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</si>
  <si>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</si>
  <si>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</si>
  <si>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</si>
  <si>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</si>
  <si>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</si>
  <si>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</si>
  <si>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</si>
  <si>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</si>
  <si>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</si>
  <si>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</si>
  <si>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</si>
  <si>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</si>
  <si>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</si>
  <si>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</si>
  <si>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</si>
  <si>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</si>
  <si>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</si>
  <si>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</si>
  <si>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</si>
  <si>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</si>
  <si>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</si>
  <si>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</si>
  <si>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</si>
  <si>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</si>
  <si>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</si>
  <si>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</si>
  <si>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</si>
  <si>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</si>
  <si>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</si>
  <si>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</si>
  <si>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</si>
  <si>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</si>
  <si>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</si>
  <si>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</si>
  <si>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</si>
  <si>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</si>
  <si>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</si>
  <si>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</si>
  <si>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</si>
  <si>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</si>
  <si>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</si>
  <si>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</si>
  <si>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</si>
  <si>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</si>
  <si>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</si>
  <si>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</si>
  <si>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</si>
  <si>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</si>
  <si>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</si>
  <si>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</si>
  <si>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</si>
  <si>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</si>
  <si>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</si>
  <si>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</si>
  <si>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</si>
  <si>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</si>
  <si>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</si>
  <si>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</si>
  <si>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</si>
  <si>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</si>
  <si>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</si>
  <si>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</si>
  <si>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</si>
  <si>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</si>
  <si>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</si>
  <si>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</si>
  <si>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</si>
  <si>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</si>
  <si>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</si>
  <si>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</si>
  <si>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</si>
  <si>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</si>
  <si>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</si>
  <si>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</si>
  <si>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</si>
  <si>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</si>
  <si>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</si>
  <si>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</si>
  <si>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</si>
  <si>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</si>
  <si>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</si>
  <si>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</si>
  <si>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</si>
  <si>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</si>
  <si>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</si>
  <si>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</si>
  <si>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</si>
  <si>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</si>
  <si>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</si>
  <si>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</si>
  <si>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</si>
  <si>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</si>
  <si>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</si>
  <si>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</si>
  <si>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</si>
  <si>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</si>
  <si>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</si>
  <si>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</si>
  <si>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</si>
  <si>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</si>
  <si>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</si>
  <si>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</si>
  <si>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</si>
  <si>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</si>
  <si>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</si>
  <si>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</si>
  <si>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</si>
  <si>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</si>
  <si>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</si>
  <si>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</si>
  <si>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</si>
  <si>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</si>
  <si>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</si>
  <si>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</si>
  <si>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</si>
  <si>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</si>
  <si>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</si>
  <si>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</si>
  <si>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</si>
  <si>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</si>
  <si>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</si>
  <si>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</si>
  <si>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</si>
  <si>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</si>
  <si>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</si>
  <si>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</si>
  <si>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</si>
  <si>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</si>
  <si>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</si>
  <si>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</si>
  <si>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</si>
  <si>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</si>
  <si>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</si>
  <si>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</si>
  <si>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</si>
  <si>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</si>
  <si>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</si>
  <si>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</si>
  <si>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</si>
  <si>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</si>
  <si>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</si>
  <si>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</si>
  <si>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</si>
  <si>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</si>
  <si>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</si>
  <si>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</si>
  <si>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</si>
  <si>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</si>
  <si>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</si>
  <si>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</si>
  <si>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</si>
  <si>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</si>
  <si>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</si>
  <si>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</si>
  <si>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</si>
  <si>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</si>
  <si>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</si>
  <si>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</si>
  <si>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</si>
  <si>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</si>
  <si>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</si>
  <si>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</si>
  <si>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</si>
  <si>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</si>
  <si>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</si>
  <si>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</si>
  <si>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</si>
  <si>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</si>
  <si>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</si>
  <si>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</si>
  <si>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</si>
  <si>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</si>
  <si>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</si>
  <si>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</si>
  <si>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</si>
  <si>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</si>
  <si>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</si>
  <si>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</si>
  <si>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</si>
  <si>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</si>
  <si>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</si>
  <si>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</si>
  <si>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</si>
  <si>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</si>
  <si>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</si>
  <si>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</si>
  <si>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</si>
  <si>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</si>
  <si>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</si>
  <si>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</si>
  <si>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</si>
  <si>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</si>
  <si>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</si>
  <si>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</si>
  <si>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</si>
  <si>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</si>
  <si>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</si>
  <si>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</si>
  <si>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</si>
  <si>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</si>
  <si>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</si>
  <si>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</si>
  <si>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</si>
  <si>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</si>
  <si>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</si>
  <si>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</si>
  <si>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</si>
  <si>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</si>
  <si>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</si>
  <si>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</si>
  <si>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</si>
  <si>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</si>
  <si>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</si>
  <si>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</si>
  <si>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</si>
  <si>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</si>
  <si>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</si>
  <si>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</si>
  <si>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</si>
  <si>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</si>
  <si>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</si>
  <si>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</si>
  <si>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</si>
  <si>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</si>
  <si>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</si>
  <si>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</si>
  <si>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</si>
  <si>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</si>
  <si>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</si>
  <si>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</si>
  <si>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</si>
  <si>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</si>
  <si>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</si>
  <si>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</si>
  <si>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</si>
  <si>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</si>
  <si>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</si>
  <si>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</si>
  <si>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</si>
  <si>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</si>
  <si>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</si>
  <si>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</si>
  <si>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</si>
  <si>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</si>
  <si>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</si>
  <si>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</si>
  <si>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</si>
  <si>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</si>
  <si>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</si>
  <si>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</si>
  <si>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</si>
  <si>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</si>
  <si>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</si>
  <si>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</si>
  <si>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</si>
  <si>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</si>
  <si>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</si>
  <si>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</si>
  <si>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</si>
  <si>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</si>
  <si>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</si>
  <si>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</si>
  <si>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</si>
  <si>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</si>
  <si>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</si>
  <si>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</si>
  <si>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</si>
  <si>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</si>
  <si>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</si>
  <si>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</si>
  <si>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</si>
  <si>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</si>
  <si>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</si>
  <si>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</si>
  <si>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</si>
  <si>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</si>
  <si>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</si>
  <si>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</si>
  <si>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</si>
  <si>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</si>
  <si>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</si>
  <si>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</si>
  <si>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</si>
  <si>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</si>
  <si>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</si>
  <si>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</si>
  <si>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</si>
  <si>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</si>
  <si>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</si>
  <si>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</si>
  <si>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</si>
  <si>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</si>
  <si>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</si>
  <si>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</si>
  <si>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</si>
  <si>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</si>
  <si>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</si>
  <si>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</si>
  <si>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</si>
  <si>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</si>
  <si>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</si>
  <si>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</si>
  <si>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</si>
  <si>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</si>
  <si>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</si>
  <si>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</si>
  <si>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</si>
  <si>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</si>
  <si>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</si>
  <si>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</si>
  <si>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</si>
  <si>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</si>
  <si>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</si>
  <si>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</si>
  <si>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</si>
  <si>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</si>
  <si>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</si>
  <si>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</si>
  <si>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</si>
  <si>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</si>
  <si>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</si>
  <si>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</si>
  <si>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</si>
  <si>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</si>
  <si>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</si>
  <si>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</si>
  <si>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</si>
  <si>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</si>
  <si>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</si>
  <si>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</si>
  <si>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</si>
  <si>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</si>
  <si>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</si>
  <si>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</si>
  <si>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</si>
  <si>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</si>
  <si>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</si>
  <si>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</si>
  <si>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</si>
  <si>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</si>
  <si>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</si>
  <si>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</si>
  <si>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</si>
  <si>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</si>
  <si>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</si>
  <si>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</si>
  <si>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</si>
  <si>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</si>
  <si>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</si>
  <si>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</si>
  <si>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</si>
  <si>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</si>
  <si>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</si>
  <si>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</si>
  <si>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</si>
  <si>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</si>
  <si>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</si>
  <si>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</si>
  <si>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</si>
  <si>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</si>
  <si>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</si>
  <si>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</si>
  <si>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</si>
  <si>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</si>
  <si>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</si>
  <si>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</si>
  <si>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</si>
  <si>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</si>
  <si>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</si>
  <si>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</si>
  <si>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</si>
  <si>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</si>
  <si>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</si>
  <si>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</si>
  <si>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</si>
  <si>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</si>
  <si>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</si>
  <si>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</si>
  <si>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</si>
  <si>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</si>
  <si>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</si>
  <si>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</si>
  <si>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</si>
  <si>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</si>
  <si>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</si>
  <si>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</si>
  <si>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</si>
  <si>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</si>
  <si>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</si>
  <si>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</si>
  <si>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</si>
  <si>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</si>
  <si>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</si>
  <si>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</si>
  <si>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</si>
  <si>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</si>
  <si>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</si>
  <si>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</si>
  <si>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</si>
  <si>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</si>
  <si>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</si>
  <si>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</si>
  <si>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</si>
  <si>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</si>
  <si>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</si>
  <si>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</si>
  <si>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</si>
  <si>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</si>
  <si>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</si>
  <si>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</si>
  <si>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</si>
  <si>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</si>
  <si>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</si>
  <si>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</si>
  <si>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</si>
  <si>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</si>
  <si>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</si>
  <si>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</si>
  <si>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</si>
  <si>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</si>
  <si>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</si>
  <si>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</si>
  <si>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</si>
  <si>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</si>
  <si>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</si>
  <si>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</si>
  <si>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</si>
  <si>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</si>
  <si>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</si>
  <si>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</si>
  <si>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</si>
  <si>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</si>
  <si>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</si>
  <si>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</si>
  <si>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</si>
  <si>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</si>
  <si>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</si>
  <si>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</si>
  <si>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</si>
  <si>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</si>
  <si>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</si>
  <si>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</si>
  <si>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</si>
  <si>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</si>
  <si>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</si>
  <si>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</si>
  <si>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</si>
  <si>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</si>
  <si>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</si>
  <si>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</si>
  <si>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</si>
  <si>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</si>
  <si>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</si>
  <si>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</si>
  <si>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</si>
  <si>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</si>
  <si>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</si>
  <si>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</si>
  <si>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</si>
  <si>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</si>
  <si>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</si>
  <si>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</si>
  <si>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</si>
  <si>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</si>
  <si>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</si>
  <si>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</si>
  <si>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</si>
  <si>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</si>
  <si>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</si>
  <si>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</si>
  <si>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</si>
  <si>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</si>
  <si>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</si>
  <si>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</si>
  <si>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</si>
  <si>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</si>
  <si>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</si>
  <si>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</si>
  <si>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</si>
  <si>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</si>
  <si>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</si>
  <si>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</si>
  <si>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</si>
  <si>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</si>
  <si>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</si>
  <si>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</si>
  <si>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</si>
  <si>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</si>
  <si>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</si>
  <si>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</si>
  <si>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</si>
  <si>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</si>
  <si>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</si>
  <si>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</si>
  <si>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</si>
  <si>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</si>
  <si>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</si>
  <si>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</si>
  <si>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</si>
  <si>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</si>
  <si>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</si>
  <si>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</si>
  <si>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</si>
  <si>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</si>
  <si>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</si>
  <si>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</si>
  <si>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</si>
  <si>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</si>
  <si>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</si>
  <si>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</si>
  <si>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</si>
  <si>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</si>
  <si>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</si>
  <si>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</si>
  <si>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</si>
  <si>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</si>
  <si>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</si>
  <si>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</si>
  <si>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</si>
  <si>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</si>
  <si>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</si>
  <si>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</si>
  <si>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</si>
  <si>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</si>
  <si>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</si>
  <si>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</si>
  <si>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</si>
  <si>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</si>
  <si>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</si>
  <si>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</si>
  <si>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</si>
  <si>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</si>
  <si>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</si>
  <si>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</si>
  <si>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</si>
  <si>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</si>
  <si>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</si>
  <si>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</si>
  <si>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</si>
  <si>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</si>
  <si>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</si>
  <si>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</si>
  <si>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</si>
  <si>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</si>
  <si>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</si>
  <si>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</si>
  <si>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</si>
  <si>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</si>
  <si>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</si>
  <si>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</si>
  <si>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</si>
  <si>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</si>
  <si>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</si>
  <si>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</si>
  <si>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</si>
  <si>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</si>
  <si>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</si>
  <si>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</si>
  <si>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</si>
  <si>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</si>
  <si>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</si>
  <si>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</si>
  <si>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</si>
  <si>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</si>
  <si>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</si>
  <si>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</si>
  <si>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</si>
  <si>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</si>
  <si>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</si>
  <si>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</si>
  <si>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</si>
  <si>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</si>
  <si>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</si>
  <si>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</si>
  <si>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</si>
  <si>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</si>
  <si>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</si>
  <si>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</si>
  <si>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</si>
  <si>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</si>
  <si>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</si>
  <si>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</si>
  <si>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</si>
  <si>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</si>
  <si>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</si>
  <si>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</si>
  <si>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</si>
  <si>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</si>
  <si>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</si>
  <si>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</si>
  <si>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</si>
  <si>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</si>
  <si>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</si>
  <si>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</si>
  <si>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</si>
  <si>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</si>
  <si>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</si>
  <si>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</si>
  <si>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</si>
  <si>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</si>
  <si>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</si>
  <si>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</si>
  <si>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</si>
  <si>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</si>
  <si>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</si>
  <si>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</si>
  <si>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</si>
  <si>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</si>
  <si>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</si>
  <si>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</si>
  <si>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</si>
  <si>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</si>
  <si>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</si>
  <si>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</si>
  <si>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</si>
  <si>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</si>
  <si>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</si>
  <si>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</si>
  <si>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</si>
  <si>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</si>
  <si>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</si>
  <si>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</si>
  <si>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</si>
  <si>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</si>
  <si>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</si>
  <si>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</si>
  <si>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</si>
  <si>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</si>
  <si>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</si>
  <si>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</si>
  <si>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</si>
  <si>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</si>
  <si>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</si>
  <si>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</si>
  <si>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</si>
  <si>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</si>
  <si>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</si>
  <si>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</si>
  <si>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</si>
  <si>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</si>
  <si>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</si>
  <si>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</si>
  <si>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</si>
  <si>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</si>
  <si>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</si>
  <si>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</si>
  <si>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</si>
  <si>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</si>
  <si>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</si>
  <si>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</si>
  <si>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</si>
  <si>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</si>
  <si>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</si>
  <si>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</si>
  <si>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</si>
  <si>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</si>
  <si>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</si>
  <si>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</si>
  <si>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</si>
  <si>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</si>
  <si>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</si>
  <si>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</si>
  <si>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</si>
  <si>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</si>
  <si>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</si>
  <si>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</si>
  <si>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</si>
  <si>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</si>
  <si>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</si>
  <si>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</si>
  <si>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</si>
  <si>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</si>
  <si>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</si>
  <si>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</si>
  <si>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</si>
  <si>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</si>
  <si>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</si>
  <si>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</si>
  <si>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</si>
  <si>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</si>
  <si>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</si>
  <si>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</si>
  <si>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</si>
  <si>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</si>
  <si>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</si>
  <si>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</si>
  <si>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</si>
  <si>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</si>
  <si>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</si>
  <si>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</si>
  <si>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</si>
  <si>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</si>
  <si>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</si>
  <si>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</si>
  <si>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</si>
  <si>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</si>
  <si>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</si>
  <si>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</si>
  <si>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</si>
  <si>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</si>
  <si>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</si>
  <si>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</si>
  <si>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</si>
  <si>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</si>
  <si>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</si>
  <si>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</si>
  <si>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</si>
  <si>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</si>
  <si>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</si>
  <si>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</si>
  <si>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</si>
  <si>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</si>
  <si>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</si>
  <si>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</si>
  <si>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</si>
  <si>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</si>
  <si>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</si>
  <si>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</si>
  <si>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</si>
  <si>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</si>
  <si>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</si>
  <si>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</si>
  <si>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</si>
  <si>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</si>
  <si>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</si>
  <si>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</si>
  <si>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</si>
  <si>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</si>
  <si>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</si>
  <si>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</si>
  <si>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</si>
  <si>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</si>
  <si>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</si>
  <si>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</si>
  <si>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</si>
  <si>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</si>
  <si>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</si>
  <si>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</si>
  <si>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</si>
  <si>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</si>
  <si>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</si>
  <si>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</si>
  <si>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</si>
  <si>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</si>
  <si>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</si>
  <si>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</si>
  <si>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</si>
  <si>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</si>
  <si>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</si>
  <si>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</si>
  <si>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</si>
  <si>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</si>
  <si>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</si>
  <si>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</si>
  <si>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</si>
  <si>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</si>
  <si>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</si>
  <si>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</si>
  <si>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</si>
  <si>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</si>
  <si>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</si>
  <si>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</si>
  <si>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</si>
  <si>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</si>
  <si>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</si>
  <si>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</si>
  <si>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</si>
  <si>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</si>
  <si>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</si>
  <si>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</si>
  <si>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</si>
  <si>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</si>
  <si>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</si>
  <si>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</si>
  <si>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</si>
  <si>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</si>
  <si>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</si>
  <si>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</si>
  <si>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</si>
  <si>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</si>
  <si>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</si>
  <si>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</si>
  <si>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</si>
  <si>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</si>
  <si>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</si>
  <si>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</si>
  <si>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</si>
  <si>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</si>
  <si>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</si>
  <si>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</si>
  <si>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</si>
  <si>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</si>
  <si>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</si>
  <si>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</si>
  <si>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</si>
  <si>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</si>
  <si>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</si>
  <si>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</si>
  <si>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</si>
  <si>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</si>
  <si>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</si>
  <si>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</si>
  <si>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</si>
  <si>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</si>
  <si>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</si>
  <si>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</si>
  <si>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</si>
  <si>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</si>
  <si>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</si>
  <si>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</si>
  <si>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</si>
  <si>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</si>
  <si>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</si>
  <si>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</si>
  <si>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</si>
  <si>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</si>
  <si>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</si>
  <si>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</si>
  <si>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</si>
  <si>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</si>
  <si>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</si>
  <si>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</si>
  <si>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</si>
  <si>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</si>
  <si>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</si>
  <si>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</si>
  <si>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</si>
  <si>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</si>
  <si>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</si>
  <si>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</si>
  <si>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</si>
  <si>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</si>
  <si>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</si>
  <si>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</si>
  <si>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</si>
  <si>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</si>
  <si>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</si>
  <si>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</si>
  <si>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</si>
  <si>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</si>
  <si>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</si>
  <si>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</si>
  <si>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</si>
  <si>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</si>
  <si>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</si>
  <si>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</si>
  <si>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</si>
  <si>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</si>
  <si>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</si>
  <si>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</si>
  <si>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</si>
  <si>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</si>
  <si>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</si>
  <si>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</si>
  <si>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</si>
  <si>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</si>
  <si>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</si>
  <si>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</si>
  <si>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</si>
  <si>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</si>
  <si>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</si>
  <si>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</si>
  <si>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</si>
  <si>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</si>
  <si>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</si>
  <si>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</si>
  <si>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</si>
  <si>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</si>
  <si>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</si>
  <si>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</si>
  <si>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</si>
  <si>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</si>
  <si>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</si>
  <si>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</si>
  <si>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</si>
  <si>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</si>
  <si>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</si>
  <si>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</si>
  <si>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</si>
  <si>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</si>
  <si>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</si>
  <si>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</si>
  <si>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</si>
  <si>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</si>
  <si>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</si>
  <si>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</si>
  <si>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</si>
  <si>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</si>
  <si>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</si>
  <si>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</si>
  <si>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</si>
  <si>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</si>
  <si>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</si>
  <si>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</si>
  <si>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</si>
  <si>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</si>
  <si>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</si>
  <si>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</si>
  <si>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</si>
  <si>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</si>
  <si>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</si>
  <si>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</si>
  <si>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</si>
  <si>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</si>
  <si>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</si>
  <si>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</si>
  <si>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</si>
  <si>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</si>
  <si>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</si>
  <si>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</si>
  <si>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</si>
  <si>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</si>
  <si>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</si>
  <si>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</si>
  <si>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</si>
  <si>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</si>
  <si>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</si>
  <si>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</si>
  <si>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</si>
  <si>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</si>
  <si>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</si>
  <si>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</si>
  <si>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</si>
  <si>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</si>
  <si>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</si>
  <si>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</si>
  <si>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</si>
  <si>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</si>
  <si>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</si>
  <si>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</si>
  <si>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</si>
  <si>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</si>
  <si>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</si>
  <si>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</si>
  <si>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</si>
  <si>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</si>
  <si>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</si>
  <si>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</si>
  <si>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</si>
  <si>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</si>
  <si>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</si>
  <si>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</si>
  <si>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</si>
  <si>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</si>
  <si>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</si>
  <si>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</si>
  <si>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</si>
  <si>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</si>
  <si>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</si>
  <si>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</si>
  <si>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</si>
  <si>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</si>
  <si>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</si>
  <si>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</si>
  <si>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</si>
  <si>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</si>
  <si>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</si>
  <si>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</si>
  <si>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</si>
  <si>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</si>
  <si>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</si>
  <si>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</si>
  <si>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</si>
  <si>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</si>
  <si>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</si>
  <si>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</si>
  <si>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</si>
  <si>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</si>
  <si>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</si>
  <si>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</si>
  <si>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</si>
  <si>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</si>
  <si>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</si>
  <si>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</si>
  <si>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</si>
  <si>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</si>
  <si>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</si>
  <si>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</si>
  <si>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</si>
  <si>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</si>
  <si>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</si>
  <si>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</si>
  <si>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</si>
  <si>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</si>
  <si>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</si>
  <si>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</si>
  <si>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</si>
  <si>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</si>
  <si>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</si>
  <si>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</si>
  <si>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</si>
  <si>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</si>
  <si>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</si>
  <si>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</si>
  <si>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</si>
  <si>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</si>
  <si>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</si>
  <si>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</si>
  <si>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</si>
  <si>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</si>
  <si>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</si>
  <si>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</si>
  <si>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</si>
  <si>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</si>
  <si>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</si>
  <si>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</si>
  <si>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</si>
  <si>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</si>
  <si>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</si>
  <si>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</si>
  <si>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</si>
  <si>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</si>
  <si>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</si>
  <si>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</si>
  <si>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</si>
  <si>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</si>
  <si>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</si>
  <si>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</si>
  <si>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</si>
  <si>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</si>
  <si>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</si>
  <si>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</si>
  <si>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</si>
  <si>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</si>
  <si>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</si>
  <si>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</si>
  <si>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</si>
  <si>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</si>
  <si>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</si>
  <si>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</si>
  <si>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</si>
  <si>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</si>
  <si>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</si>
  <si>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</si>
  <si>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</si>
  <si>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</si>
  <si>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</si>
  <si>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</si>
  <si>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</si>
  <si>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</si>
  <si>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</si>
  <si>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</si>
  <si>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</si>
  <si>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</si>
  <si>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</si>
  <si>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</si>
  <si>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</si>
  <si>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</si>
  <si>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</si>
  <si>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</si>
  <si>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</si>
  <si>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</si>
  <si>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</si>
  <si>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</si>
  <si>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</si>
  <si>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</si>
  <si>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</si>
  <si>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</si>
  <si>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</si>
  <si>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</si>
  <si>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</si>
  <si>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</si>
  <si>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</si>
  <si>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</si>
  <si>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</si>
  <si>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</si>
  <si>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</si>
  <si>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</si>
  <si>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</si>
  <si>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</si>
  <si>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</si>
  <si>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</si>
  <si>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</si>
  <si>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</si>
  <si>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</si>
  <si>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</si>
  <si>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</si>
  <si>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</si>
  <si>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</si>
  <si>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</si>
  <si>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</si>
  <si>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</si>
  <si>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</si>
  <si>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</si>
  <si>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</si>
  <si>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</si>
  <si>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</si>
  <si>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</si>
  <si>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</si>
  <si>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</si>
  <si>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</si>
  <si>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</si>
  <si>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</si>
  <si>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</si>
  <si>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</si>
  <si>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</si>
  <si>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</si>
  <si>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</si>
  <si>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</si>
  <si>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</si>
  <si>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</si>
  <si>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</si>
  <si>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</si>
  <si>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</si>
  <si>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</si>
  <si>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</si>
  <si>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</si>
  <si>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</si>
  <si>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</si>
  <si>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</si>
  <si>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</si>
  <si>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</si>
  <si>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</si>
  <si>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</si>
  <si>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</si>
  <si>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</si>
  <si>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</si>
  <si>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</si>
  <si>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</si>
  <si>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</si>
  <si>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</si>
  <si>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</si>
  <si>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</si>
  <si>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</si>
  <si>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</si>
  <si>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</si>
  <si>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</si>
  <si>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</si>
  <si>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</si>
  <si>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</si>
  <si>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</si>
  <si>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</si>
  <si>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</si>
  <si>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</si>
  <si>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</si>
  <si>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</si>
  <si>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</si>
  <si>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</si>
  <si>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</si>
  <si>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</si>
  <si>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</si>
  <si>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</si>
  <si>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</si>
  <si>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</si>
  <si>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</si>
  <si>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</si>
  <si>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</si>
  <si>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</si>
  <si>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</si>
  <si>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</si>
  <si>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</si>
  <si>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</si>
  <si>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</si>
  <si>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</si>
  <si>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</si>
  <si>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</si>
  <si>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</si>
  <si>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</si>
  <si>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</si>
  <si>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</si>
  <si>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</si>
  <si>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</si>
  <si>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</si>
  <si>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</si>
  <si>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</si>
  <si>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</si>
  <si>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</si>
  <si>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</si>
  <si>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</si>
  <si>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</si>
  <si>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</si>
  <si>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</si>
  <si>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</si>
  <si>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</si>
  <si>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</si>
  <si>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</si>
  <si>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</si>
  <si>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</si>
  <si>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</si>
  <si>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</si>
  <si>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</si>
  <si>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</si>
  <si>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</si>
  <si>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</si>
  <si>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</si>
  <si>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</si>
  <si>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</si>
  <si>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</si>
  <si>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</si>
  <si>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</si>
  <si>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</si>
  <si>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</si>
  <si>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</si>
  <si>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</si>
  <si>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</si>
  <si>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</si>
  <si>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</si>
  <si>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</si>
  <si>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</si>
  <si>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</si>
  <si>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</si>
  <si>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</si>
  <si>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</si>
  <si>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</si>
  <si>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</si>
  <si>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</si>
  <si>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</si>
  <si>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</si>
  <si>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</si>
  <si>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</si>
  <si>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</si>
  <si>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</si>
  <si>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</si>
  <si>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</si>
  <si>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</si>
  <si>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</si>
  <si>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</si>
  <si>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</si>
  <si>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</si>
  <si>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</si>
  <si>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</si>
  <si>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</si>
  <si>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</si>
  <si>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</si>
  <si>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</si>
  <si>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</si>
  <si>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</si>
  <si>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</si>
  <si>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</si>
  <si>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</si>
  <si>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</si>
  <si>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</si>
  <si>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</si>
  <si>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</si>
  <si>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</si>
  <si>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</si>
  <si>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</si>
  <si>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</si>
  <si>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</si>
  <si>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</si>
  <si>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</si>
  <si>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</si>
  <si>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</si>
  <si>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</si>
  <si>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</si>
  <si>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</si>
  <si>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</si>
  <si>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</si>
  <si>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</si>
  <si>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</si>
  <si>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</si>
  <si>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</si>
  <si>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</si>
  <si>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</si>
  <si>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</si>
  <si>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</si>
  <si>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</si>
  <si>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</si>
  <si>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</si>
  <si>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</si>
  <si>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</si>
  <si>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</si>
  <si>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</si>
  <si>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</si>
  <si>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</si>
  <si>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</si>
  <si>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</si>
  <si>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</si>
  <si>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</si>
  <si>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</si>
  <si>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</si>
  <si>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</si>
  <si>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</si>
  <si>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</si>
  <si>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</si>
  <si>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</si>
  <si>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</si>
  <si>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</si>
  <si>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</si>
  <si>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</si>
  <si>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</si>
  <si>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</si>
  <si>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</si>
  <si>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</si>
  <si>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</si>
  <si>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</si>
  <si>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</si>
  <si>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</si>
  <si>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</si>
  <si>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</si>
  <si>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</si>
  <si>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</si>
  <si>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</si>
  <si>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</si>
  <si>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</si>
  <si>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</si>
  <si>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</si>
  <si>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</si>
  <si>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</si>
  <si>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</si>
  <si>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</si>
  <si>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</si>
  <si>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</si>
  <si>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</si>
  <si>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</si>
  <si>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</si>
  <si>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</si>
  <si>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</si>
  <si>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</si>
  <si>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</si>
  <si>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</si>
  <si>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</si>
  <si>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</si>
  <si>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</si>
  <si>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</si>
  <si>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</si>
  <si>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</si>
  <si>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</si>
  <si>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</si>
  <si>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</si>
  <si>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</si>
  <si>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</si>
  <si>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</si>
  <si>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</si>
  <si>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</si>
  <si>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</si>
  <si>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</si>
  <si>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</si>
  <si>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</si>
  <si>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</si>
  <si>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</si>
  <si>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</si>
  <si>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</si>
  <si>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</si>
  <si>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</si>
  <si>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</si>
  <si>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</si>
  <si>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</si>
  <si>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</si>
  <si>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</si>
  <si>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</si>
  <si>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</si>
  <si>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</si>
  <si>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</si>
  <si>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</si>
  <si>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</si>
  <si>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</si>
  <si>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</si>
  <si>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</si>
  <si>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</si>
  <si>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</si>
  <si>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</si>
  <si>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</si>
  <si>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</si>
  <si>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</si>
  <si>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</si>
  <si>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</si>
  <si>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</si>
  <si>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</si>
  <si>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</si>
  <si>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</si>
  <si>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</si>
  <si>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</si>
  <si>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</si>
  <si>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</si>
  <si>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</si>
  <si>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</si>
  <si>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</si>
  <si>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</si>
  <si>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</si>
  <si>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</si>
  <si>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</si>
  <si>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</si>
  <si>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</si>
  <si>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</si>
  <si>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</si>
  <si>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</si>
  <si>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</si>
  <si>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</si>
  <si>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</si>
  <si>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</si>
  <si>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</si>
  <si>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</si>
  <si>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</si>
  <si>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</si>
  <si>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</si>
  <si>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</si>
  <si>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</si>
  <si>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</si>
  <si>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</si>
  <si>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</si>
  <si>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</si>
  <si>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</si>
  <si>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</si>
  <si>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</si>
  <si>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</si>
  <si>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</si>
  <si>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</si>
  <si>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</si>
  <si>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</si>
  <si>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</si>
  <si>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</si>
  <si>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</si>
  <si>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</si>
  <si>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</si>
  <si>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</si>
  <si>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</si>
  <si>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</si>
  <si>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</si>
  <si>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</si>
  <si>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</si>
  <si>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</si>
  <si>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</si>
  <si>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</si>
  <si>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</si>
  <si>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</si>
  <si>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</si>
  <si>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</si>
  <si>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</si>
  <si>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</si>
  <si>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</si>
  <si>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</si>
  <si>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</si>
  <si>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</si>
  <si>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</si>
  <si>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</si>
  <si>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</si>
  <si>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</si>
  <si>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</si>
  <si>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</si>
  <si>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</si>
  <si>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</si>
  <si>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</si>
  <si>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</si>
  <si>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</si>
  <si>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</si>
  <si>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</si>
  <si>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</si>
  <si>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</si>
  <si>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</si>
  <si>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</si>
  <si>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</si>
  <si>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</si>
  <si>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</si>
  <si>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</si>
  <si>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</si>
  <si>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</si>
  <si>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</si>
  <si>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</si>
  <si>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</si>
  <si>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</si>
  <si>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</si>
  <si>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</si>
  <si>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</si>
  <si>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</si>
  <si>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</si>
  <si>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</si>
  <si>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</si>
  <si>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</si>
  <si>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</si>
  <si>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</si>
  <si>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</si>
  <si>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</si>
  <si>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</si>
  <si>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</si>
  <si>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</si>
  <si>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</si>
  <si>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</si>
  <si>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</si>
  <si>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</si>
  <si>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</si>
  <si>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</si>
  <si>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</si>
  <si>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</si>
  <si>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</si>
  <si>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</si>
  <si>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</si>
  <si>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</si>
  <si>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</si>
  <si>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</si>
  <si>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</si>
  <si>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</si>
  <si>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</si>
  <si>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</si>
  <si>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</si>
  <si>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</si>
  <si>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</si>
  <si>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</si>
  <si>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</si>
  <si>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</si>
  <si>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</si>
  <si>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</si>
  <si>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</si>
  <si>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</si>
  <si>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</si>
  <si>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</si>
  <si>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</si>
  <si>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</si>
  <si>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</si>
  <si>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</si>
  <si>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</si>
  <si>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</si>
  <si>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</si>
  <si>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</si>
  <si>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</si>
  <si>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</si>
  <si>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</si>
  <si>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</si>
  <si>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</si>
  <si>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</si>
  <si>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</si>
  <si>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</si>
  <si>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</si>
  <si>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</si>
  <si>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</si>
  <si>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</si>
  <si>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</si>
  <si>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</si>
  <si>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</si>
  <si>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</si>
  <si>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</si>
  <si>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</si>
  <si>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</si>
  <si>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</si>
  <si>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</si>
  <si>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</si>
  <si>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</si>
  <si>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</si>
  <si>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</si>
  <si>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</si>
  <si>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</si>
  <si>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</si>
  <si>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</si>
  <si>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</si>
  <si>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</si>
  <si>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</si>
  <si>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</si>
  <si>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</si>
  <si>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</si>
  <si>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</si>
  <si>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</si>
  <si>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</si>
  <si>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</si>
  <si>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</si>
  <si>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</si>
  <si>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</si>
  <si>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</si>
  <si>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</si>
  <si>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</si>
  <si>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</si>
  <si>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</si>
  <si>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</si>
  <si>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</si>
  <si>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</si>
  <si>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</si>
  <si>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</si>
  <si>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</si>
  <si>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</si>
  <si>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</si>
  <si>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</si>
  <si>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</si>
  <si>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</si>
  <si>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</si>
  <si>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</si>
  <si>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</si>
  <si>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</si>
  <si>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</si>
  <si>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</si>
  <si>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</si>
  <si>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</si>
  <si>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</si>
  <si>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</si>
  <si>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</si>
  <si>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</si>
  <si>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</si>
  <si>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</si>
  <si>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</si>
  <si>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</si>
  <si>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</si>
  <si>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</si>
  <si>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</si>
  <si>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</si>
  <si>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</si>
  <si>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</si>
  <si>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</si>
  <si>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</si>
  <si>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</si>
  <si>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</si>
  <si>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</si>
  <si>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</si>
  <si>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</si>
  <si>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</si>
  <si>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</si>
  <si>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</si>
  <si>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</si>
  <si>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</si>
  <si>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</si>
  <si>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</si>
  <si>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</si>
  <si>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</si>
  <si>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</si>
  <si>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</si>
  <si>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</si>
  <si>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</si>
  <si>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</si>
  <si>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</si>
  <si>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</si>
  <si>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</si>
  <si>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</si>
  <si>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</si>
  <si>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</si>
  <si>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</si>
  <si>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</si>
  <si>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</si>
  <si>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</si>
  <si>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</si>
  <si>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</si>
  <si>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</si>
  <si>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</si>
  <si>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</si>
  <si>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</si>
  <si>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</si>
  <si>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</si>
  <si>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</si>
  <si>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</si>
  <si>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</si>
  <si>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</si>
  <si>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</si>
  <si>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</si>
  <si>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</si>
  <si>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</si>
  <si>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</si>
  <si>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</si>
  <si>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</si>
  <si>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</si>
  <si>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</si>
  <si>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</si>
  <si>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</si>
  <si>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</si>
  <si>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</si>
  <si>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</si>
  <si>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</si>
  <si>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</si>
  <si>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</si>
  <si>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</si>
  <si>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</si>
  <si>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</si>
  <si>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</si>
  <si>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</si>
  <si>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</si>
  <si>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</si>
  <si>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</si>
  <si>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</si>
  <si>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</si>
  <si>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</si>
  <si>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</si>
  <si>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</si>
  <si>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</si>
  <si>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</si>
  <si>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</si>
  <si>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</si>
  <si>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</si>
  <si>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</si>
  <si>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</si>
  <si>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</si>
  <si>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</si>
  <si>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</si>
  <si>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</si>
  <si>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</si>
  <si>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</si>
  <si>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</si>
  <si>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</si>
  <si>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</si>
  <si>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</si>
  <si>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</si>
  <si>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</si>
  <si>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</si>
  <si>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</si>
  <si>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</si>
  <si>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</si>
  <si>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</si>
  <si>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</si>
  <si>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</si>
  <si>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</si>
  <si>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</si>
  <si>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</si>
  <si>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</si>
  <si>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</si>
  <si>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</si>
  <si>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</si>
  <si>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</si>
  <si>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</si>
  <si>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</si>
  <si>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</si>
  <si>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</si>
  <si>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</si>
  <si>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</si>
  <si>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</si>
  <si>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</si>
  <si>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</si>
  <si>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</si>
  <si>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</si>
  <si>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</si>
  <si>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</si>
  <si>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</si>
  <si>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</si>
  <si>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</si>
  <si>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</si>
  <si>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</si>
  <si>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</si>
  <si>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</si>
  <si>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</si>
  <si>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</si>
  <si>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</si>
  <si>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</si>
  <si>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</si>
  <si>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</si>
  <si>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</si>
  <si>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</si>
  <si>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</si>
  <si>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</si>
  <si>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</si>
  <si>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</si>
  <si>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</si>
  <si>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</si>
  <si>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</si>
  <si>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</si>
  <si>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</si>
  <si>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</si>
  <si>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</si>
  <si>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</si>
  <si>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</si>
  <si>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</si>
  <si>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</si>
  <si>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</si>
  <si>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</si>
  <si>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</si>
  <si>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</si>
  <si>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</si>
  <si>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</si>
  <si>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</si>
  <si>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</si>
  <si>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</si>
  <si>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</si>
  <si>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</si>
  <si>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</si>
  <si>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</si>
  <si>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</si>
  <si>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</si>
  <si>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</si>
  <si>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</si>
  <si>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</si>
  <si>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</si>
  <si>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</si>
  <si>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</si>
  <si>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</si>
  <si>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</si>
  <si>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</si>
  <si>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</si>
  <si>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</si>
  <si>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</si>
  <si>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</si>
  <si>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</si>
  <si>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</si>
  <si>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</si>
  <si>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</si>
  <si>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</si>
  <si>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</si>
  <si>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</si>
  <si>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</si>
  <si>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</si>
  <si>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</si>
  <si>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</si>
  <si>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</si>
  <si>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</si>
  <si>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</si>
  <si>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</si>
  <si>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</si>
  <si>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</si>
  <si>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</si>
  <si>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</si>
  <si>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</si>
  <si>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</si>
  <si>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</si>
  <si>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</si>
  <si>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</si>
  <si>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</si>
  <si>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</si>
  <si>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</si>
  <si>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</si>
  <si>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</si>
  <si>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</si>
  <si>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</si>
  <si>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</si>
  <si>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</si>
  <si>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</si>
  <si>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</si>
  <si>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</si>
  <si>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</si>
  <si>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</si>
  <si>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</si>
  <si>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</si>
  <si>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</si>
  <si>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</si>
  <si>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</si>
  <si>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</si>
  <si>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</si>
  <si>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</si>
  <si>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</si>
  <si>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</si>
  <si>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</si>
  <si>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</si>
  <si>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</si>
  <si>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</si>
  <si>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</si>
  <si>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</si>
  <si>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</si>
  <si>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</si>
  <si>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</si>
  <si>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</si>
  <si>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</si>
  <si>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</si>
  <si>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</si>
  <si>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</si>
  <si>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</si>
  <si>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</si>
  <si>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</si>
  <si>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</si>
  <si>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</si>
  <si>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</si>
  <si>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</si>
  <si>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</si>
  <si>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</si>
  <si>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</si>
  <si>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</si>
  <si>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</si>
  <si>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</si>
  <si>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</si>
  <si>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</si>
  <si>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</si>
  <si>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</si>
  <si>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</si>
  <si>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</si>
  <si>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</si>
  <si>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</si>
  <si>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</si>
  <si>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</si>
  <si>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</si>
  <si>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</si>
  <si>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</si>
  <si>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</si>
  <si>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</si>
  <si>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</si>
  <si>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</si>
  <si>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</si>
  <si>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</si>
  <si>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</si>
  <si>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</si>
  <si>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</si>
  <si>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</si>
  <si>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</si>
  <si>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</si>
  <si>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</si>
  <si>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</si>
  <si>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</si>
  <si>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</si>
  <si>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</si>
  <si>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</si>
  <si>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</si>
  <si>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</si>
  <si>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</si>
  <si>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</si>
  <si>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</si>
  <si>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</si>
  <si>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</si>
  <si>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</si>
  <si>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</si>
  <si>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</si>
  <si>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</si>
  <si>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</si>
  <si>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</si>
  <si>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</si>
  <si>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</si>
  <si>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</si>
  <si>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</si>
  <si>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</si>
  <si>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</si>
  <si>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</si>
  <si>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</si>
  <si>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</si>
  <si>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</si>
  <si>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</si>
  <si>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</si>
  <si>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</si>
  <si>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</si>
  <si>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</si>
  <si>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</si>
  <si>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</si>
  <si>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</si>
  <si>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</si>
  <si>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</si>
  <si>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</si>
  <si>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</si>
  <si>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</si>
  <si>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</si>
  <si>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</si>
  <si>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</si>
  <si>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</si>
  <si>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</si>
  <si>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</si>
  <si>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</si>
  <si>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</si>
  <si>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</si>
  <si>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</si>
  <si>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</si>
  <si>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</si>
  <si>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</si>
  <si>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</si>
  <si>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</si>
  <si>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</si>
  <si>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</si>
  <si>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</si>
  <si>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</si>
  <si>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</si>
  <si>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</si>
  <si>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</si>
  <si>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</si>
  <si>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</si>
  <si>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</si>
  <si>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</si>
  <si>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</si>
  <si>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</si>
  <si>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</si>
  <si>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</si>
  <si>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</si>
  <si>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</si>
  <si>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</si>
  <si>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</si>
  <si>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</si>
  <si>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</si>
  <si>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</si>
  <si>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</si>
  <si>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</si>
  <si>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</si>
  <si>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</si>
  <si>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</si>
  <si>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</si>
  <si>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</si>
  <si>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</si>
  <si>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</si>
  <si>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</si>
  <si>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</si>
  <si>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</si>
  <si>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</si>
  <si>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</si>
  <si>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</si>
  <si>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</si>
  <si>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</si>
  <si>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</si>
  <si>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</si>
  <si>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</si>
  <si>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</si>
  <si>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</si>
  <si>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</si>
  <si>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</si>
  <si>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</si>
  <si>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</si>
  <si>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</si>
  <si>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</si>
  <si>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</si>
  <si>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</si>
  <si>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</si>
  <si>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</si>
  <si>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</si>
  <si>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</si>
  <si>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</si>
  <si>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</si>
  <si>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</si>
  <si>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</si>
  <si>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</si>
  <si>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</si>
  <si>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</si>
  <si>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</si>
  <si>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</si>
  <si>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</si>
  <si>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</si>
  <si>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</si>
  <si>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</si>
  <si>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</si>
  <si>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</si>
  <si>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</si>
  <si>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</si>
  <si>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</si>
  <si>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</si>
  <si>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</si>
  <si>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</si>
  <si>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</si>
  <si>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</si>
  <si>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</si>
  <si>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</si>
  <si>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</si>
  <si>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</si>
  <si>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</si>
  <si>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</si>
  <si>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</si>
  <si>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</si>
  <si>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</si>
  <si>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</si>
  <si>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</si>
  <si>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</si>
  <si>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</si>
  <si>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</si>
  <si>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</si>
  <si>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</si>
  <si>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</si>
  <si>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</si>
  <si>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</si>
  <si>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</si>
  <si>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</si>
  <si>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</si>
  <si>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</si>
  <si>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</si>
  <si>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</si>
  <si>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</si>
  <si>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</si>
  <si>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</si>
  <si>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</si>
  <si>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</si>
  <si>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</si>
  <si>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</si>
  <si>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</si>
  <si>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</si>
  <si>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</si>
  <si>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</si>
  <si>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</si>
  <si>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</si>
  <si>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</si>
  <si>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</si>
  <si>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</si>
  <si>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</si>
  <si>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</si>
  <si>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</si>
  <si>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</si>
  <si>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</si>
  <si>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</si>
  <si>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</si>
  <si>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</si>
  <si>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</si>
  <si>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</si>
  <si>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</si>
  <si>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</si>
  <si>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</si>
  <si>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</si>
  <si>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</si>
  <si>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</si>
  <si>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</si>
  <si>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</si>
  <si>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</si>
  <si>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</si>
  <si>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</si>
  <si>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</si>
  <si>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</si>
  <si>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</si>
  <si>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</si>
  <si>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</si>
  <si>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</si>
  <si>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</si>
  <si>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</si>
  <si>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</si>
  <si>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</si>
  <si>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</si>
  <si>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</si>
  <si>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</si>
  <si>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</si>
  <si>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</si>
  <si>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</si>
  <si>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</si>
  <si>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</si>
  <si>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</si>
  <si>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</si>
  <si>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</si>
  <si>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</si>
  <si>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</si>
  <si>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</si>
  <si>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</si>
  <si>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</si>
  <si>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</si>
  <si>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</si>
  <si>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</si>
  <si>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</si>
  <si>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</si>
  <si>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</si>
  <si>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</si>
  <si>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</si>
  <si>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</si>
  <si>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</si>
  <si>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</si>
  <si>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</si>
  <si>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</si>
  <si>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</si>
  <si>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</si>
  <si>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</si>
  <si>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</si>
  <si>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</si>
  <si>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</si>
  <si>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</si>
  <si>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</si>
  <si>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</si>
  <si>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</si>
  <si>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</si>
  <si>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</si>
  <si>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</si>
  <si>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</si>
  <si>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</si>
  <si>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</si>
  <si>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</si>
  <si>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</si>
  <si>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</si>
  <si>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</si>
  <si>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</si>
  <si>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</si>
  <si>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</si>
  <si>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</si>
  <si>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</si>
  <si>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</si>
  <si>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</si>
  <si>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</si>
  <si>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</si>
  <si>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</si>
  <si>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</si>
  <si>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</si>
  <si>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</si>
  <si>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</si>
  <si>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</si>
  <si>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</si>
  <si>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</si>
  <si>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</si>
  <si>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</si>
  <si>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</si>
  <si>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</si>
  <si>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</si>
  <si>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</si>
  <si>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</si>
  <si>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</si>
  <si>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</si>
  <si>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</si>
  <si>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</si>
  <si>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</si>
  <si>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</si>
  <si>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</si>
  <si>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</si>
  <si>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</si>
  <si>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</si>
  <si>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</si>
  <si>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</si>
  <si>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</si>
  <si>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</si>
  <si>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</si>
  <si>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</si>
  <si>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</si>
  <si>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</si>
  <si>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</si>
  <si>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</si>
  <si>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</si>
  <si>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</si>
  <si>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</si>
  <si>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</si>
  <si>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</si>
  <si>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</si>
  <si>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</si>
  <si>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</si>
  <si>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</si>
  <si>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</si>
  <si>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</si>
  <si>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</si>
  <si>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</si>
  <si>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</si>
  <si>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</si>
  <si>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</si>
  <si>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</si>
  <si>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</si>
  <si>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</si>
  <si>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</si>
  <si>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</si>
  <si>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</si>
  <si>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</si>
  <si>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</si>
  <si>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</si>
  <si>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</si>
  <si>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</si>
  <si>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</si>
  <si>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</si>
  <si>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</si>
  <si>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</si>
  <si>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</si>
  <si>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</si>
  <si>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</si>
  <si>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</si>
  <si>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</si>
  <si>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</si>
  <si>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</si>
  <si>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</si>
  <si>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</si>
  <si>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</si>
  <si>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</si>
  <si>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</si>
  <si>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</si>
  <si>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</si>
  <si>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</si>
  <si>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</si>
  <si>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</si>
  <si>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</si>
  <si>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</si>
  <si>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</si>
  <si>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</si>
  <si>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</si>
  <si>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</si>
  <si>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</si>
  <si>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</si>
  <si>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</si>
  <si>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</si>
  <si>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</si>
  <si>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</si>
  <si>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</si>
  <si>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</si>
  <si>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</si>
  <si>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</si>
  <si>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</si>
  <si>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</si>
  <si>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</si>
  <si>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</si>
  <si>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</si>
  <si>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</si>
  <si>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</si>
  <si>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</si>
  <si>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</si>
  <si>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</si>
  <si>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</si>
  <si>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</si>
  <si>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</si>
  <si>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</si>
  <si>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</si>
  <si>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</si>
  <si>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</si>
  <si>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</si>
  <si>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</si>
  <si>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</si>
  <si>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</si>
  <si>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</si>
  <si>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</si>
  <si>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</si>
  <si>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</si>
  <si>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</si>
  <si>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</si>
  <si>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</si>
  <si>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</si>
  <si>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</si>
  <si>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</si>
  <si>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</si>
  <si>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</si>
  <si>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</si>
  <si>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</si>
  <si>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</si>
  <si>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</si>
  <si>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</si>
  <si>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</si>
  <si>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</si>
  <si>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</si>
  <si>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</si>
  <si>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</si>
  <si>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</si>
  <si>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</si>
  <si>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</si>
  <si>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</si>
  <si>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</si>
  <si>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</si>
  <si>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</si>
  <si>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</si>
  <si>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</si>
  <si>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</si>
  <si>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</si>
  <si>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</si>
  <si>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</si>
  <si>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</si>
  <si>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</si>
  <si>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</si>
  <si>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</si>
  <si>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</si>
  <si>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</si>
  <si>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</si>
  <si>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</si>
  <si>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</si>
  <si>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</si>
  <si>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</si>
  <si>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</si>
  <si>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</si>
  <si>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</si>
  <si>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</si>
  <si>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</si>
  <si>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</si>
  <si>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</si>
  <si>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</si>
  <si>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</si>
  <si>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</si>
  <si>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</si>
  <si>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</si>
  <si>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</si>
  <si>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</si>
  <si>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</si>
  <si>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</si>
  <si>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</si>
  <si>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</si>
  <si>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</si>
  <si>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</si>
  <si>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</si>
  <si>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</si>
  <si>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</si>
  <si>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</si>
  <si>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</si>
  <si>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</si>
  <si>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</si>
  <si>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</si>
  <si>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</si>
  <si>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</si>
  <si>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</si>
  <si>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</si>
  <si>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</si>
  <si>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</si>
  <si>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</si>
  <si>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</si>
  <si>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</si>
  <si>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</si>
  <si>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</si>
  <si>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</si>
  <si>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</si>
  <si>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</si>
  <si>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</si>
  <si>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</si>
  <si>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</si>
  <si>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</si>
  <si>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</si>
  <si>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</si>
  <si>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</si>
  <si>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</si>
  <si>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</si>
  <si>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</si>
  <si>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</si>
  <si>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</si>
  <si>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</si>
  <si>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</si>
  <si>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</si>
  <si>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</si>
  <si>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</si>
  <si>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</si>
  <si>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</si>
  <si>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</si>
  <si>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</si>
  <si>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</si>
  <si>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</si>
  <si>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</si>
  <si>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</si>
  <si>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</si>
  <si>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</si>
  <si>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</si>
  <si>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</si>
  <si>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</si>
  <si>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</si>
  <si>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</si>
  <si>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</si>
  <si>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</si>
  <si>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</si>
  <si>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</si>
  <si>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</si>
  <si>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</si>
  <si>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</si>
  <si>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</si>
  <si>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</si>
  <si>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</si>
  <si>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</si>
  <si>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</si>
  <si>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</si>
  <si>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</si>
  <si>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</si>
  <si>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</si>
  <si>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</si>
  <si>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</si>
  <si>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</si>
  <si>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</si>
  <si>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</si>
  <si>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</si>
  <si>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</si>
  <si>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</si>
  <si>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</si>
  <si>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</si>
  <si>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</si>
  <si>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</si>
  <si>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</si>
  <si>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</si>
  <si>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</si>
  <si>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</si>
  <si>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</si>
  <si>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</si>
  <si>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</si>
  <si>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</si>
  <si>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</si>
  <si>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</si>
  <si>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</si>
  <si>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</si>
  <si>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</si>
  <si>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</si>
  <si>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</si>
  <si>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</si>
  <si>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</si>
  <si>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</si>
  <si>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</si>
  <si>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</si>
  <si>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</si>
  <si>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</si>
  <si>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</si>
  <si>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</si>
  <si>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</si>
  <si>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</si>
  <si>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</si>
  <si>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</si>
  <si>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</si>
  <si>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</si>
  <si>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</si>
  <si>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</si>
  <si>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</si>
  <si>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</si>
  <si>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</si>
  <si>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</si>
  <si>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</si>
  <si>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</si>
  <si>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</si>
  <si>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</si>
  <si>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</si>
  <si>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</si>
  <si>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</si>
  <si>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</si>
  <si>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</si>
  <si>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</si>
  <si>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</si>
  <si>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</si>
  <si>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</si>
  <si>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</si>
  <si>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</si>
  <si>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</si>
  <si>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</si>
  <si>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</si>
  <si>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</si>
  <si>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</si>
  <si>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</si>
  <si>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</si>
  <si>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</si>
  <si>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</si>
  <si>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</si>
  <si>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</si>
  <si>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</si>
  <si>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</si>
  <si>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</si>
  <si>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</si>
  <si>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</si>
  <si>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</si>
  <si>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</si>
  <si>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</si>
  <si>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</si>
  <si>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</si>
  <si>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</si>
  <si>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</si>
  <si>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</si>
  <si>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</si>
  <si>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</si>
  <si>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</si>
  <si>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</si>
  <si>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</si>
  <si>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</si>
  <si>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</si>
  <si>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</si>
  <si>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</si>
  <si>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</si>
  <si>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</si>
  <si>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</si>
  <si>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</si>
  <si>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</si>
  <si>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</si>
  <si>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</si>
  <si>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</si>
  <si>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</si>
  <si>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</si>
  <si>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</si>
  <si>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</si>
  <si>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</si>
  <si>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</si>
  <si>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</si>
  <si>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</si>
  <si>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</si>
  <si>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</si>
  <si>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</si>
  <si>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</si>
  <si>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</si>
  <si>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</si>
  <si>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</si>
  <si>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</si>
  <si>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</si>
  <si>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</si>
  <si>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</si>
  <si>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</si>
  <si>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</si>
  <si>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</si>
  <si>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</si>
  <si>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</si>
  <si>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</si>
  <si>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</si>
  <si>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</si>
  <si>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</si>
  <si>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</si>
  <si>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</si>
  <si>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</si>
  <si>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</si>
  <si>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</si>
  <si>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</si>
  <si>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</si>
  <si>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</si>
  <si>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</si>
  <si>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</si>
  <si>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</si>
  <si>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</si>
  <si>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</si>
  <si>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</si>
  <si>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</si>
  <si>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</si>
  <si>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</si>
  <si>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</si>
  <si>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</si>
  <si>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</si>
  <si>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</si>
  <si>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</si>
  <si>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</si>
  <si>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</si>
  <si>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</si>
  <si>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</si>
  <si>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</si>
  <si>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</si>
  <si>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</si>
  <si>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</si>
  <si>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</si>
  <si>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</si>
  <si>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</si>
  <si>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</si>
  <si>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</si>
  <si>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</si>
  <si>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</si>
  <si>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</si>
  <si>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</si>
  <si>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</si>
  <si>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</si>
  <si>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</si>
  <si>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</si>
  <si>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</si>
  <si>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</si>
  <si>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</si>
  <si>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</si>
  <si>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</si>
  <si>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</si>
  <si>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</si>
  <si>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</si>
  <si>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</si>
  <si>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</si>
  <si>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</si>
  <si>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</si>
  <si>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</si>
  <si>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</si>
  <si>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</si>
  <si>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</si>
  <si>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</si>
  <si>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</si>
  <si>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</si>
  <si>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</si>
  <si>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</si>
  <si>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</si>
  <si>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</si>
  <si>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</si>
  <si>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</si>
  <si>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</si>
  <si>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</si>
  <si>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</si>
  <si>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</si>
  <si>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</si>
  <si>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</si>
  <si>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</si>
  <si>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</si>
  <si>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</si>
  <si>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</si>
  <si>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</si>
  <si>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</si>
  <si>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</si>
  <si>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</si>
  <si>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</si>
  <si>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</si>
  <si>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</si>
  <si>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</si>
  <si>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</si>
  <si>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</si>
  <si>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</si>
  <si>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</si>
  <si>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</si>
  <si>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</si>
  <si>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</si>
  <si>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</si>
  <si>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</si>
  <si>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</si>
  <si>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</si>
  <si>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</si>
  <si>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</si>
  <si>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</si>
  <si>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</si>
  <si>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</si>
  <si>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</si>
  <si>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</si>
  <si>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</si>
  <si>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</si>
  <si>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</si>
  <si>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</si>
  <si>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</si>
  <si>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</si>
  <si>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</si>
  <si>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</si>
  <si>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</si>
  <si>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</si>
  <si>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</si>
  <si>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</si>
  <si>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</si>
  <si>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</si>
  <si>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</si>
  <si>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</si>
  <si>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</si>
  <si>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</si>
  <si>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</si>
  <si>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</si>
  <si>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</si>
  <si>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</si>
  <si>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</si>
  <si>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</si>
  <si>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</si>
  <si>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</si>
  <si>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</si>
  <si>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</si>
  <si>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</si>
  <si>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</si>
  <si>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</si>
  <si>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</si>
  <si>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</si>
  <si>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</si>
  <si>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</si>
  <si>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</si>
  <si>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</si>
  <si>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</si>
  <si>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</si>
  <si>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</si>
  <si>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</si>
  <si>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</si>
  <si>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</si>
  <si>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</si>
  <si>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</si>
  <si>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</si>
  <si>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</si>
  <si>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</si>
  <si>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</si>
  <si>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</si>
  <si>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</si>
  <si>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</si>
  <si>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</si>
  <si>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</si>
  <si>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</si>
  <si>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</si>
  <si>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</si>
  <si>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</si>
  <si>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</si>
  <si>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</si>
  <si>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</si>
  <si>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</si>
  <si>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</si>
  <si>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</si>
  <si>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</si>
  <si>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</si>
  <si>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</si>
  <si>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</si>
  <si>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</si>
  <si>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</si>
  <si>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</si>
  <si>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</si>
  <si>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</si>
  <si>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</si>
  <si>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</si>
  <si>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</si>
  <si>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</si>
  <si>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</si>
  <si>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</si>
  <si>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</si>
  <si>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</si>
  <si>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</si>
  <si>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</si>
  <si>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</si>
  <si>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</si>
  <si>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</si>
  <si>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</si>
  <si>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</si>
  <si>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</si>
  <si>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</si>
  <si>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</si>
  <si>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</si>
  <si>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</si>
  <si>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</si>
  <si>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</si>
  <si>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</si>
  <si>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</si>
  <si>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</si>
  <si>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</si>
  <si>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</si>
  <si>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</si>
  <si>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</si>
  <si>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</si>
  <si>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</si>
  <si>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</si>
  <si>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</si>
  <si>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</si>
  <si>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</si>
  <si>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</si>
  <si>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</si>
  <si>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</si>
  <si>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</si>
  <si>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</si>
  <si>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</si>
  <si>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</si>
  <si>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</si>
  <si>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</si>
  <si>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</si>
  <si>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</si>
  <si>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</si>
  <si>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</si>
  <si>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</si>
  <si>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</si>
  <si>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</si>
  <si>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</si>
  <si>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</si>
  <si>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</si>
  <si>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</si>
  <si>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</si>
  <si>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</si>
  <si>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</si>
  <si>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</si>
  <si>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</si>
  <si>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</si>
  <si>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</si>
  <si>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</si>
  <si>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</si>
  <si>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</si>
  <si>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</si>
  <si>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</si>
  <si>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</si>
  <si>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</si>
  <si>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</si>
  <si>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</si>
  <si>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</si>
  <si>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</si>
  <si>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</si>
  <si>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</si>
  <si>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</si>
  <si>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</si>
  <si>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</si>
  <si>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</si>
  <si>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</si>
  <si>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</si>
  <si>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</si>
  <si>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</si>
  <si>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</si>
  <si>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</si>
  <si>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</si>
  <si>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</si>
  <si>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</si>
  <si>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</si>
  <si>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</si>
  <si>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</si>
  <si>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</si>
  <si>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</si>
  <si>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</si>
  <si>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</si>
  <si>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</si>
  <si>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</si>
  <si>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</si>
  <si>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</si>
  <si>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</si>
  <si>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</si>
  <si>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</si>
  <si>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</si>
  <si>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</si>
  <si>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</si>
  <si>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</si>
  <si>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</si>
  <si>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</si>
  <si>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</si>
  <si>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</si>
  <si>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</si>
  <si>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</si>
  <si>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</si>
  <si>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</si>
  <si>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</si>
  <si>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</si>
  <si>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</si>
  <si>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</si>
  <si>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</si>
  <si>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</si>
  <si>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</si>
  <si>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</si>
  <si>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</si>
  <si>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</si>
  <si>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</si>
  <si>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</si>
  <si>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</si>
  <si>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</si>
  <si>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</si>
  <si>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</si>
  <si>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</si>
  <si>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</si>
  <si>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</si>
  <si>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</si>
  <si>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</si>
  <si>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</si>
  <si>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</si>
  <si>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</si>
  <si>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</si>
  <si>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</si>
  <si>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</si>
  <si>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</si>
  <si>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</si>
  <si>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</si>
  <si>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</si>
  <si>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</si>
  <si>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</si>
  <si>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</si>
  <si>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</si>
  <si>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</si>
  <si>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</si>
  <si>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</si>
  <si>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</si>
  <si>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</si>
  <si>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</si>
  <si>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</si>
  <si>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</si>
  <si>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</si>
  <si>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</si>
  <si>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</si>
  <si>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</si>
  <si>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</si>
  <si>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</si>
  <si>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</si>
  <si>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</si>
  <si>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</si>
  <si>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</si>
  <si>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</si>
  <si>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</si>
  <si>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</si>
  <si>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</si>
  <si>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</si>
  <si>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</si>
  <si>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</si>
  <si>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</si>
  <si>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</si>
  <si>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</si>
  <si>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</si>
  <si>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</si>
  <si>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</si>
  <si>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</si>
  <si>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</si>
  <si>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</si>
  <si>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</si>
  <si>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</si>
  <si>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</si>
  <si>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</si>
  <si>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</si>
  <si>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</si>
  <si>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</si>
  <si>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</si>
  <si>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</si>
  <si>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</si>
  <si>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</si>
  <si>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</si>
  <si>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</si>
  <si>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</si>
  <si>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</si>
  <si>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</si>
  <si>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</si>
  <si>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</si>
  <si>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</si>
  <si>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</si>
  <si>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</si>
  <si>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</si>
  <si>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</si>
  <si>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</si>
  <si>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</si>
  <si>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</si>
  <si>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</si>
  <si>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</si>
  <si>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</si>
  <si>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</si>
  <si>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</si>
  <si>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</si>
  <si>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</si>
  <si>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</si>
  <si>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</si>
  <si>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</si>
  <si>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</si>
  <si>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</si>
  <si>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</si>
  <si>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</si>
  <si>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</si>
  <si>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</si>
  <si>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</si>
  <si>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</si>
  <si>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</si>
  <si>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</si>
  <si>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</si>
  <si>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</si>
  <si>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</si>
  <si>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</si>
  <si>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</si>
  <si>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</si>
  <si>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</si>
  <si>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</si>
  <si>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</si>
  <si>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</si>
  <si>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</si>
  <si>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</si>
  <si>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</si>
  <si>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</si>
  <si>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</si>
  <si>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</si>
  <si>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</si>
  <si>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</si>
  <si>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</si>
  <si>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</si>
  <si>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</si>
  <si>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</si>
  <si>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</si>
  <si>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</si>
  <si>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</si>
  <si>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</si>
  <si>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</si>
  <si>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</si>
  <si>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</si>
  <si>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</si>
  <si>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</si>
  <si>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</si>
  <si>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</si>
  <si>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</si>
  <si>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</si>
  <si>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</si>
  <si>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</si>
  <si>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</si>
  <si>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</si>
  <si>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</si>
  <si>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</si>
  <si>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</si>
  <si>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</si>
  <si>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</si>
  <si>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</si>
  <si>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</si>
  <si>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</si>
  <si>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</si>
  <si>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</si>
  <si>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</si>
  <si>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</si>
  <si>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</si>
  <si>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</si>
  <si>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</si>
  <si>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</si>
  <si>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</si>
  <si>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</si>
  <si>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</si>
  <si>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</si>
  <si>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</si>
  <si>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</si>
  <si>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</si>
  <si>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</si>
  <si>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</si>
  <si>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</si>
  <si>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</si>
  <si>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</si>
  <si>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</si>
  <si>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</si>
  <si>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</si>
  <si>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</si>
  <si>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</si>
  <si>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</si>
  <si>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</si>
  <si>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</si>
  <si>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</si>
  <si>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</si>
  <si>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</si>
  <si>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</si>
  <si>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</si>
  <si>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</si>
  <si>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</si>
  <si>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</si>
  <si>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</si>
  <si>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</si>
  <si>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</si>
  <si>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</si>
  <si>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</si>
  <si>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</si>
  <si>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</si>
  <si>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</si>
  <si>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</si>
  <si>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</si>
  <si>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</si>
  <si>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</si>
  <si>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</si>
  <si>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</si>
  <si>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</si>
  <si>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</si>
  <si>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</si>
  <si>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</si>
  <si>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</si>
  <si>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</si>
  <si>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</si>
  <si>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</si>
  <si>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</si>
  <si>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</si>
  <si>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</si>
  <si>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</si>
  <si>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</si>
  <si>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</si>
  <si>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</si>
  <si>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</si>
  <si>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</si>
  <si>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</si>
  <si>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</si>
  <si>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</si>
  <si>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</si>
  <si>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</si>
  <si>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</si>
  <si>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</si>
  <si>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</si>
  <si>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</si>
  <si>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</si>
  <si>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</si>
  <si>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</si>
  <si>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</si>
  <si>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</si>
  <si>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</si>
  <si>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</si>
  <si>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</si>
  <si>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</si>
  <si>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</si>
  <si>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</si>
  <si>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</si>
  <si>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</si>
  <si>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</si>
  <si>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</si>
  <si>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</si>
  <si>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</si>
  <si>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</si>
  <si>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</si>
  <si>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</si>
  <si>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</si>
  <si>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</si>
  <si>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</si>
  <si>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</si>
  <si>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</si>
  <si>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</si>
  <si>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</si>
  <si>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</si>
  <si>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</si>
  <si>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</si>
  <si>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</si>
  <si>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</si>
  <si>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</si>
  <si>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</si>
  <si>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</si>
  <si>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</si>
  <si>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</si>
  <si>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</si>
  <si>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</si>
  <si>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</si>
  <si>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</si>
  <si>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</si>
  <si>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</si>
  <si>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</si>
  <si>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</si>
  <si>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</si>
  <si>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</si>
  <si>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</si>
  <si>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</si>
  <si>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</si>
  <si>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</si>
  <si>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</si>
  <si>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</si>
  <si>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</si>
  <si>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</si>
  <si>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</si>
  <si>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</si>
  <si>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</si>
  <si>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</si>
  <si>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</si>
  <si>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</si>
  <si>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</si>
  <si>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</si>
  <si>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</si>
  <si>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</si>
  <si>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</si>
  <si>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</si>
  <si>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</si>
  <si>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</si>
  <si>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</si>
  <si>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</si>
  <si>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</si>
  <si>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</si>
  <si>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</si>
  <si>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</si>
  <si>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</si>
  <si>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</si>
  <si>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</si>
  <si>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</si>
  <si>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</si>
  <si>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</si>
  <si>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</si>
  <si>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</si>
  <si>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</si>
  <si>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</si>
  <si>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</si>
  <si>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</si>
  <si>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</si>
  <si>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</si>
  <si>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</si>
  <si>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</si>
  <si>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</si>
  <si>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</si>
  <si>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</si>
  <si>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</si>
  <si>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</si>
  <si>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</si>
  <si>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</si>
  <si>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</si>
  <si>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</si>
  <si>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</si>
  <si>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</si>
  <si>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</si>
  <si>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</si>
  <si>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</si>
  <si>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</si>
  <si>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</si>
  <si>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</si>
  <si>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</si>
  <si>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</si>
  <si>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</si>
  <si>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</si>
  <si>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</si>
  <si>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</si>
  <si>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</si>
  <si>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</si>
  <si>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</si>
  <si>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</si>
  <si>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</si>
  <si>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</si>
  <si>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</si>
  <si>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</si>
  <si>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</si>
  <si>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</si>
  <si>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</si>
  <si>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</si>
  <si>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</si>
  <si>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</si>
  <si>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</si>
  <si>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</si>
  <si>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</si>
  <si>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</si>
  <si>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</si>
  <si>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</si>
  <si>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</si>
  <si>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</si>
  <si>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</si>
  <si>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</si>
  <si>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</si>
  <si>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</si>
  <si>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</si>
  <si>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</si>
  <si>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</si>
  <si>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</si>
  <si>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</si>
  <si>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</si>
  <si>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</si>
  <si>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</si>
  <si>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</si>
  <si>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</si>
  <si>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</si>
  <si>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</si>
  <si>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</si>
  <si>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</si>
  <si>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</si>
  <si>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</si>
  <si>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</si>
  <si>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</si>
  <si>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</si>
  <si>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</si>
  <si>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</si>
  <si>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</si>
  <si>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</si>
  <si>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</si>
  <si>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</si>
  <si>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</si>
  <si>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</si>
  <si>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</si>
  <si>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</si>
  <si>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</si>
  <si>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</si>
  <si>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</si>
  <si>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</si>
  <si>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</si>
  <si>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</si>
  <si>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</si>
  <si>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</si>
  <si>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</si>
  <si>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</si>
  <si>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</si>
  <si>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</si>
  <si>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</si>
  <si>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</si>
  <si>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</si>
  <si>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</si>
  <si>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</si>
  <si>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</si>
  <si>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</si>
  <si>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</si>
  <si>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</si>
  <si>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</si>
  <si>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</si>
  <si>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</si>
  <si>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</si>
  <si>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</si>
  <si>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</si>
  <si>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</si>
  <si>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</si>
  <si>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</si>
  <si>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</si>
  <si>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</si>
  <si>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</si>
  <si>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</si>
  <si>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</si>
  <si>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</si>
  <si>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</si>
  <si>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</si>
  <si>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</si>
  <si>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</si>
  <si>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</si>
  <si>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</si>
  <si>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</si>
  <si>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</si>
  <si>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</si>
  <si>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</si>
  <si>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</si>
  <si>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</si>
  <si>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</si>
  <si>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</si>
  <si>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</si>
  <si>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</si>
  <si>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</si>
  <si>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</si>
  <si>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</si>
  <si>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</si>
  <si>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</si>
  <si>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</si>
  <si>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</si>
  <si>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</si>
  <si>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</si>
  <si>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</si>
  <si>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</si>
  <si>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</si>
  <si>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</si>
  <si>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</si>
  <si>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</si>
  <si>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</si>
  <si>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</si>
  <si>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</si>
  <si>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</si>
  <si>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</si>
  <si>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</si>
  <si>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</si>
  <si>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</si>
  <si>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</si>
  <si>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</si>
  <si>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</si>
  <si>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</si>
  <si>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</si>
  <si>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</si>
  <si>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</si>
  <si>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</si>
  <si>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</si>
  <si>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</si>
  <si>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</si>
  <si>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</si>
  <si>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</si>
  <si>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</si>
  <si>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</si>
  <si>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</si>
  <si>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</si>
  <si>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</si>
  <si>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</si>
  <si>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</si>
  <si>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</si>
  <si>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</si>
  <si>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</si>
  <si>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</si>
  <si>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</si>
  <si>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</si>
  <si>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</si>
  <si>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</si>
  <si>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</si>
  <si>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</si>
  <si>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</si>
  <si>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</si>
  <si>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</si>
  <si>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</si>
  <si>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</si>
  <si>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</si>
  <si>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</si>
  <si>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</si>
  <si>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</si>
  <si>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</si>
  <si>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</si>
  <si>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</si>
  <si>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</si>
  <si>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</si>
  <si>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</si>
  <si>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</si>
  <si>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</si>
  <si>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</si>
  <si>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</si>
  <si>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</si>
  <si>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</si>
  <si>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</si>
  <si>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</si>
  <si>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</si>
  <si>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</si>
  <si>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</si>
  <si>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</si>
  <si>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</si>
  <si>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</si>
  <si>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</si>
  <si>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</si>
  <si>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</si>
  <si>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</si>
  <si>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</si>
  <si>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</si>
  <si>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</si>
  <si>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</si>
  <si>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</si>
  <si>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</si>
  <si>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</si>
  <si>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</si>
  <si>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</si>
  <si>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</si>
  <si>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</si>
  <si>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</si>
  <si>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</si>
  <si>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</si>
  <si>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</si>
  <si>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</si>
  <si>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</si>
  <si>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</si>
  <si>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</si>
  <si>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</si>
  <si>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</si>
  <si>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</si>
  <si>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</si>
  <si>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</si>
  <si>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</si>
  <si>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</si>
  <si>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</si>
  <si>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</si>
  <si>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</si>
  <si>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</si>
  <si>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</si>
  <si>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</si>
  <si>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</si>
  <si>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</si>
  <si>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</si>
  <si>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</si>
  <si>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</si>
  <si>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</si>
  <si>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</si>
  <si>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</si>
  <si>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</si>
  <si>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</si>
  <si>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</si>
  <si>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</si>
  <si>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</si>
  <si>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</si>
  <si>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</si>
  <si>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</si>
  <si>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</si>
  <si>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</si>
  <si>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</si>
  <si>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</si>
  <si>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</si>
  <si>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</si>
  <si>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</si>
  <si>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</si>
  <si>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</si>
  <si>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</si>
  <si>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</si>
  <si>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</si>
  <si>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</si>
  <si>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</si>
  <si>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</si>
  <si>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</si>
  <si>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</si>
  <si>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</si>
  <si>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</si>
  <si>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</si>
  <si>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</si>
  <si>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</si>
  <si>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</si>
  <si>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</si>
  <si>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</si>
  <si>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</si>
  <si>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</si>
  <si>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</si>
  <si>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</si>
  <si>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</si>
  <si>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</si>
  <si>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</si>
  <si>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</si>
  <si>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</si>
  <si>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</si>
  <si>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</si>
  <si>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</si>
  <si>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</si>
  <si>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</si>
  <si>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</si>
  <si>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</si>
  <si>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</si>
  <si>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</si>
  <si>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</si>
  <si>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</si>
  <si>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</si>
  <si>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</si>
  <si>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</si>
  <si>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</si>
  <si>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</si>
  <si>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</si>
  <si>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</si>
  <si>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</si>
  <si>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</si>
  <si>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</si>
  <si>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</si>
  <si>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</si>
  <si>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</si>
  <si>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</si>
  <si>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</si>
  <si>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</si>
  <si>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</si>
  <si>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</si>
  <si>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</si>
  <si>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</si>
  <si>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</si>
  <si>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</si>
  <si>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</si>
  <si>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</si>
  <si>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</si>
  <si>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</si>
  <si>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</si>
  <si>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</si>
  <si>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</si>
  <si>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</si>
  <si>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</si>
  <si>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</si>
  <si>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</si>
  <si>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</si>
  <si>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</si>
  <si>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</si>
  <si>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</si>
  <si>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</si>
  <si>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</si>
  <si>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</si>
  <si>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</si>
  <si>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</si>
  <si>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</si>
  <si>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</si>
  <si>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</si>
  <si>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</si>
  <si>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</si>
  <si>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</si>
  <si>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</si>
  <si>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</si>
  <si>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</si>
  <si>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</si>
  <si>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</si>
  <si>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</si>
  <si>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</si>
  <si>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</si>
  <si>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</si>
  <si>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</si>
  <si>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</si>
  <si>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</si>
  <si>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</si>
  <si>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</si>
  <si>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</si>
  <si>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</si>
  <si>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</si>
  <si>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</si>
  <si>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</si>
  <si>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</si>
  <si>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</si>
  <si>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</si>
  <si>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</si>
  <si>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</si>
  <si>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</si>
  <si>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</si>
  <si>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</si>
  <si>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</si>
  <si>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</si>
  <si>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</si>
  <si>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</si>
  <si>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</si>
  <si>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</si>
  <si>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</si>
  <si>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</si>
  <si>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</si>
  <si>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</si>
  <si>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</si>
  <si>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</si>
  <si>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</si>
  <si>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</si>
  <si>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</si>
  <si>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</si>
  <si>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</si>
  <si>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</si>
  <si>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</si>
  <si>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</si>
  <si>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</si>
  <si>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</si>
  <si>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</si>
  <si>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</si>
  <si>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</si>
  <si>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</si>
  <si>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</si>
  <si>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</si>
  <si>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</si>
  <si>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</si>
  <si>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</si>
  <si>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</si>
  <si>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</si>
  <si>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</si>
  <si>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</si>
  <si>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</si>
  <si>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</si>
  <si>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</si>
  <si>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</si>
  <si>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</si>
  <si>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</si>
  <si>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</si>
  <si>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</si>
  <si>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</si>
  <si>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</si>
  <si>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</si>
  <si>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</si>
  <si>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</si>
  <si>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</si>
  <si>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</si>
  <si>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</si>
  <si>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</si>
  <si>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</si>
  <si>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</si>
  <si>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</si>
  <si>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</si>
  <si>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</si>
  <si>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</si>
  <si>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</si>
  <si>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</si>
  <si>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</si>
  <si>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</si>
  <si>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</si>
  <si>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</si>
  <si>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</si>
  <si>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</si>
  <si>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</si>
  <si>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</si>
  <si>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</si>
  <si>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</si>
  <si>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</si>
  <si>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</si>
  <si>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</si>
  <si>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</si>
  <si>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</si>
  <si>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</si>
  <si>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</si>
  <si>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</si>
  <si>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</si>
  <si>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</si>
  <si>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</si>
  <si>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</si>
  <si>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</si>
  <si>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</si>
  <si>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</si>
  <si>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</si>
  <si>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</si>
  <si>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</si>
  <si>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</si>
  <si>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</si>
  <si>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</si>
  <si>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</si>
  <si>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</si>
  <si>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</si>
  <si>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</si>
  <si>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</si>
  <si>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</si>
  <si>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</si>
  <si>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</si>
  <si>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</si>
  <si>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</si>
  <si>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</si>
  <si>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</si>
  <si>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</si>
  <si>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</si>
  <si>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</si>
  <si>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</si>
  <si>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</si>
  <si>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</si>
  <si>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</si>
  <si>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</si>
  <si>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</si>
  <si>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</si>
  <si>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</si>
  <si>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</si>
  <si>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</si>
  <si>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</si>
  <si>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</si>
  <si>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</si>
  <si>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</si>
  <si>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</si>
  <si>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</si>
  <si>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</si>
  <si>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</si>
  <si>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</si>
  <si>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</si>
  <si>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</si>
  <si>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</si>
  <si>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</si>
  <si>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</si>
  <si>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</si>
  <si>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</si>
  <si>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</si>
  <si>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</si>
  <si>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</si>
  <si>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</si>
  <si>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</si>
  <si>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</si>
  <si>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</si>
  <si>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</si>
  <si>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</si>
  <si>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</si>
  <si>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</si>
  <si>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</si>
  <si>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</si>
  <si>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</si>
  <si>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</si>
  <si>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</si>
  <si>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</si>
  <si>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</si>
  <si>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</si>
  <si>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</si>
  <si>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</si>
  <si>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</si>
  <si>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</si>
  <si>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</si>
  <si>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</si>
  <si>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</si>
  <si>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</si>
  <si>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</si>
  <si>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</si>
  <si>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</si>
  <si>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</si>
  <si>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</si>
  <si>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</si>
  <si>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</si>
  <si>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</si>
  <si>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</si>
  <si>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</si>
  <si>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</si>
  <si>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</si>
  <si>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</si>
  <si>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</si>
  <si>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</si>
  <si>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</si>
  <si>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</si>
  <si>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</si>
  <si>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</si>
  <si>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</si>
  <si>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</si>
  <si>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</si>
  <si>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</si>
  <si>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</si>
  <si>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</si>
  <si>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</si>
  <si>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</si>
  <si>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</si>
  <si>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</si>
  <si>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</si>
  <si>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</si>
  <si>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</si>
  <si>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</si>
  <si>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</si>
  <si>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</si>
  <si>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</si>
  <si>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</si>
  <si>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</si>
  <si>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</si>
  <si>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</si>
  <si>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</si>
  <si>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</si>
  <si>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</si>
  <si>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</si>
  <si>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</si>
  <si>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</si>
  <si>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</si>
  <si>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</si>
  <si>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</si>
  <si>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</si>
  <si>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</si>
  <si>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</si>
  <si>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</si>
  <si>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</si>
  <si>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</si>
  <si>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</si>
  <si>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</si>
  <si>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</si>
  <si>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</si>
  <si>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</si>
  <si>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</si>
  <si>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</si>
  <si>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</si>
  <si>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</si>
  <si>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</si>
  <si>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</si>
  <si>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</si>
  <si>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</si>
  <si>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</si>
  <si>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</si>
  <si>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</si>
  <si>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</si>
  <si>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</si>
  <si>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</si>
  <si>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</si>
  <si>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</si>
  <si>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</si>
  <si>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</si>
  <si>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</si>
  <si>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</si>
  <si>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</si>
  <si>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</si>
  <si>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</si>
  <si>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</si>
  <si>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</si>
  <si>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</si>
  <si>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</si>
  <si>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</si>
  <si>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</si>
  <si>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</si>
  <si>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</si>
  <si>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</si>
  <si>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</si>
  <si>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</si>
  <si>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</si>
  <si>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</si>
  <si>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</si>
  <si>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</si>
  <si>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</si>
  <si>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</si>
  <si>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</si>
  <si>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</si>
  <si>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</si>
  <si>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</si>
  <si>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</si>
  <si>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</si>
  <si>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</si>
  <si>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</si>
  <si>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</si>
  <si>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</si>
  <si>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</si>
  <si>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</si>
  <si>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</si>
  <si>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</si>
  <si>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</si>
  <si>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</si>
  <si>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</si>
  <si>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</si>
  <si>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</si>
  <si>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</si>
  <si>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</si>
  <si>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</si>
  <si>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</si>
  <si>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</si>
  <si>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</si>
  <si>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</si>
  <si>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</si>
  <si>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</si>
  <si>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</si>
  <si>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</si>
  <si>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</si>
  <si>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</si>
  <si>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</si>
  <si>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</si>
  <si>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</si>
  <si>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</si>
  <si>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</si>
  <si>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</si>
  <si>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</si>
  <si>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</si>
  <si>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</si>
  <si>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</si>
  <si>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</si>
  <si>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</si>
  <si>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</si>
  <si>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</si>
  <si>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</si>
  <si>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</si>
  <si>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</si>
  <si>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</si>
  <si>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</si>
  <si>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</si>
  <si>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</si>
  <si>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</si>
  <si>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</si>
  <si>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</si>
  <si>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</si>
  <si>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</si>
  <si>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</si>
  <si>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</si>
  <si>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</si>
  <si>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</si>
  <si>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</si>
  <si>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</si>
  <si>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</si>
  <si>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</si>
  <si>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</si>
  <si>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</si>
  <si>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</si>
  <si>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</si>
  <si>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</si>
  <si>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</si>
  <si>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</si>
  <si>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</si>
  <si>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</si>
  <si>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</si>
  <si>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</si>
  <si>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</si>
  <si>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</si>
  <si>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</si>
  <si>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</si>
  <si>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</si>
  <si>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</si>
  <si>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</si>
  <si>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</si>
  <si>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</si>
  <si>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</si>
  <si>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</si>
  <si>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</si>
  <si>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</si>
  <si>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</si>
  <si>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</si>
  <si>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</si>
  <si>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</si>
  <si>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</si>
  <si>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</si>
  <si>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</si>
  <si>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</si>
  <si>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</si>
  <si>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</si>
  <si>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</si>
  <si>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</si>
  <si>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</si>
  <si>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</si>
  <si>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</si>
  <si>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</si>
  <si>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</si>
  <si>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</si>
  <si>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</si>
  <si>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</si>
  <si>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</si>
  <si>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</si>
  <si>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</si>
  <si>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</si>
  <si>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</si>
  <si>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</si>
  <si>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</si>
  <si>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</si>
  <si>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</si>
  <si>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</si>
  <si>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</si>
  <si>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</si>
  <si>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</si>
  <si>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</si>
  <si>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</si>
  <si>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</si>
  <si>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</si>
  <si>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</si>
  <si>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</si>
  <si>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</si>
  <si>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</si>
  <si>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</si>
  <si>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</si>
  <si>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</si>
  <si>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</si>
  <si>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</si>
  <si>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</si>
  <si>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</si>
  <si>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</si>
  <si>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</si>
  <si>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</si>
  <si>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</si>
  <si>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</si>
  <si>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</si>
  <si>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</si>
  <si>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</si>
  <si>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</si>
  <si>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</si>
  <si>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</si>
  <si>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</si>
  <si>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</si>
  <si>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</si>
  <si>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</si>
  <si>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</si>
  <si>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</si>
  <si>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</si>
  <si>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</si>
  <si>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</si>
  <si>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</si>
  <si>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</si>
  <si>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</si>
  <si>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</si>
  <si>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</si>
  <si>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</si>
  <si>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</si>
  <si>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</si>
  <si>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</si>
  <si>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</si>
  <si>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</si>
  <si>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</si>
  <si>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</si>
  <si>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</si>
  <si>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</si>
  <si>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</si>
  <si>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</si>
  <si>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</si>
  <si>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</si>
  <si>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</si>
  <si>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</si>
  <si>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</si>
  <si>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</si>
  <si>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</si>
  <si>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</si>
  <si>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</si>
  <si>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</si>
  <si>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</si>
  <si>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</si>
  <si>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</si>
  <si>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</si>
  <si>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</si>
  <si>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</si>
  <si>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</si>
  <si>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</si>
  <si>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</si>
  <si>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</si>
  <si>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</si>
  <si>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</si>
  <si>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</si>
  <si>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</si>
  <si>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</si>
  <si>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</si>
  <si>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</si>
  <si>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</si>
  <si>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</si>
  <si>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</si>
  <si>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</si>
  <si>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</si>
  <si>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</si>
  <si>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</si>
  <si>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</si>
  <si>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</si>
  <si>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</si>
  <si>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</si>
  <si>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</si>
  <si>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</si>
  <si>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</si>
  <si>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</si>
  <si>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</si>
  <si>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</si>
  <si>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</si>
  <si>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</si>
  <si>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</si>
  <si>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</si>
  <si>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</si>
  <si>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</si>
  <si>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</si>
  <si>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</si>
  <si>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</si>
  <si>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</si>
  <si>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</si>
  <si>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</si>
  <si>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</si>
  <si>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</si>
  <si>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</si>
  <si>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</si>
  <si>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</si>
  <si>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</si>
  <si>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</si>
  <si>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</si>
  <si>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</si>
  <si>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</si>
  <si>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</si>
  <si>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</si>
  <si>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</si>
  <si>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</si>
  <si>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</si>
  <si>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</si>
  <si>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</si>
  <si>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</si>
  <si>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</si>
  <si>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</si>
  <si>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</si>
  <si>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</si>
  <si>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</si>
  <si>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</si>
  <si>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</si>
  <si>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</si>
  <si>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</si>
  <si>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</si>
  <si>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</si>
  <si>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</si>
  <si>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</si>
  <si>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</si>
  <si>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</si>
  <si>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</si>
  <si>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</si>
  <si>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</si>
  <si>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</si>
  <si>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</si>
  <si>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</si>
  <si>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</si>
  <si>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</si>
  <si>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</si>
  <si>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</si>
  <si>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</si>
  <si>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</si>
  <si>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</si>
  <si>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</si>
  <si>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</si>
  <si>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</si>
  <si>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</si>
  <si>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</si>
  <si>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</si>
  <si>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</si>
  <si>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</si>
  <si>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</si>
  <si>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</si>
  <si>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</si>
  <si>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</si>
  <si>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</si>
  <si>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</si>
  <si>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</si>
  <si>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</si>
  <si>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</si>
  <si>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</si>
  <si>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</si>
  <si>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</si>
  <si>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</si>
  <si>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</si>
  <si>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</si>
  <si>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</si>
  <si>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</si>
  <si>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</si>
  <si>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</si>
  <si>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</si>
  <si>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</si>
  <si>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</si>
  <si>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</si>
  <si>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</si>
  <si>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</si>
  <si>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</si>
  <si>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</si>
  <si>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</si>
  <si>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</si>
  <si>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</si>
  <si>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</si>
  <si>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</si>
  <si>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</si>
  <si>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</si>
  <si>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</si>
  <si>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</si>
  <si>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</si>
  <si>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</si>
  <si>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</si>
  <si>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</si>
  <si>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</si>
  <si>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</si>
  <si>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</si>
  <si>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</si>
  <si>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</si>
  <si>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</si>
  <si>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</si>
  <si>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</si>
  <si>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</si>
  <si>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</si>
  <si>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</si>
  <si>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</si>
  <si>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</si>
  <si>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</si>
  <si>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</si>
  <si>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</si>
  <si>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</si>
  <si>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</si>
  <si>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</si>
  <si>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</si>
  <si>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</si>
  <si>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</si>
  <si>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</si>
  <si>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</si>
  <si>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</si>
  <si>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</si>
  <si>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</si>
  <si>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</si>
  <si>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</si>
  <si>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</si>
  <si>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</si>
  <si>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</si>
  <si>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</si>
  <si>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</si>
  <si>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</si>
  <si>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</si>
  <si>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</si>
  <si>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</si>
  <si>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</si>
  <si>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</si>
  <si>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</si>
  <si>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</si>
  <si>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</si>
  <si>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</si>
  <si>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</si>
  <si>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</si>
  <si>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</si>
  <si>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</si>
  <si>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</si>
  <si>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</si>
  <si>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</si>
  <si>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</si>
  <si>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</si>
  <si>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</si>
  <si>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</si>
  <si>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</si>
  <si>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</si>
  <si>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</si>
  <si>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</si>
  <si>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</si>
  <si>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</si>
  <si>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</si>
  <si>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</si>
  <si>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</si>
  <si>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</si>
  <si>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</si>
  <si>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</si>
  <si>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</si>
  <si>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</si>
  <si>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</si>
  <si>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</si>
  <si>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</si>
  <si>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</si>
  <si>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</si>
  <si>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</si>
  <si>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</si>
  <si>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</si>
  <si>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</si>
  <si>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</si>
  <si>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</si>
  <si>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</si>
  <si>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</si>
  <si>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</si>
  <si>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</si>
  <si>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</si>
  <si>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</si>
  <si>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</si>
  <si>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</si>
  <si>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</si>
  <si>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</si>
  <si>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</si>
  <si>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</si>
  <si>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</si>
  <si>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</si>
  <si>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</si>
  <si>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</si>
  <si>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</si>
  <si>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</si>
  <si>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</si>
  <si>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</si>
  <si>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</si>
  <si>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</si>
  <si>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</si>
  <si>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</si>
  <si>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</si>
  <si>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</si>
  <si>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</si>
  <si>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</si>
  <si>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</si>
  <si>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</si>
  <si>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</si>
  <si>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</si>
  <si>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</si>
  <si>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</si>
  <si>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</si>
  <si>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</si>
  <si>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</si>
  <si>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</si>
  <si>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</si>
  <si>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</si>
  <si>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</si>
  <si>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</si>
  <si>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</si>
  <si>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</si>
  <si>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</si>
  <si>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</si>
  <si>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</si>
  <si>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</si>
  <si>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</si>
  <si>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</si>
  <si>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</si>
  <si>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</si>
  <si>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</si>
  <si>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</si>
  <si>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</si>
  <si>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</si>
  <si>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</si>
  <si>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</si>
  <si>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</si>
  <si>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</si>
  <si>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</si>
  <si>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</si>
  <si>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</si>
  <si>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</si>
  <si>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</si>
  <si>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</si>
  <si>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</si>
  <si>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</si>
  <si>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</si>
  <si>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</si>
  <si>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</si>
  <si>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</si>
  <si>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</si>
  <si>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</si>
  <si>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</si>
  <si>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</si>
  <si>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</si>
  <si>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</si>
  <si>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</si>
  <si>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</si>
  <si>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</si>
  <si>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</si>
  <si>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</si>
  <si>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</si>
  <si>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</si>
  <si>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</si>
  <si>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</si>
  <si>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</si>
  <si>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</si>
  <si>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</si>
  <si>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</si>
  <si>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</si>
  <si>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</si>
  <si>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</si>
  <si>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</si>
  <si>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</si>
  <si>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</si>
  <si>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</si>
  <si>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</si>
  <si>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</si>
  <si>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</si>
  <si>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</si>
  <si>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</si>
  <si>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</si>
  <si>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</si>
  <si>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</si>
  <si>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</si>
  <si>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</si>
  <si>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</si>
  <si>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</si>
  <si>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</si>
  <si>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</si>
  <si>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</si>
  <si>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</si>
  <si>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</si>
  <si>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</si>
  <si>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</si>
  <si>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</si>
  <si>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</si>
  <si>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</si>
  <si>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</si>
  <si>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</si>
  <si>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</si>
  <si>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</si>
  <si>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</si>
  <si>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</si>
  <si>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</si>
  <si>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</si>
  <si>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</si>
  <si>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</si>
  <si>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</si>
  <si>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</si>
  <si>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</si>
  <si>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</si>
  <si>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</si>
  <si>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</si>
  <si>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</si>
  <si>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</si>
  <si>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</si>
  <si>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</si>
  <si>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</si>
  <si>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</si>
  <si>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</si>
  <si>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</si>
  <si>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</si>
  <si>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</si>
  <si>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</si>
  <si>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</si>
  <si>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</si>
  <si>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</si>
  <si>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</si>
  <si>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</si>
  <si>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</si>
  <si>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</si>
  <si>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</si>
  <si>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</si>
  <si>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</si>
  <si>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</si>
  <si>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</si>
  <si>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</si>
  <si>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</si>
  <si>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</si>
  <si>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</si>
  <si>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</si>
  <si>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</si>
  <si>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</si>
  <si>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</si>
  <si>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</si>
  <si>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</si>
  <si>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</si>
  <si>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</si>
  <si>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</si>
  <si>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</si>
  <si>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</si>
  <si>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</si>
  <si>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</si>
  <si>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</si>
  <si>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</si>
  <si>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</si>
  <si>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</si>
  <si>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</si>
  <si>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</si>
  <si>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</si>
  <si>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</si>
  <si>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</si>
  <si>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</si>
  <si>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</si>
  <si>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</si>
  <si>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</si>
  <si>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</si>
  <si>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</si>
  <si>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</si>
  <si>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</si>
  <si>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</si>
  <si>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</si>
  <si>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</si>
  <si>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</si>
  <si>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</si>
  <si>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</si>
  <si>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</si>
  <si>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</si>
  <si>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</si>
  <si>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</si>
  <si>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</si>
  <si>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</si>
  <si>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</si>
  <si>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</si>
  <si>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</si>
  <si>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</si>
  <si>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</si>
  <si>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</si>
  <si>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</si>
  <si>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</si>
  <si>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</si>
  <si>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</si>
  <si>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</si>
  <si>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</si>
  <si>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</si>
  <si>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</si>
  <si>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</si>
  <si>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</si>
  <si>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</si>
  <si>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</si>
  <si>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</si>
  <si>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</si>
  <si>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</si>
  <si>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</si>
  <si>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</si>
  <si>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</si>
  <si>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</si>
  <si>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</si>
  <si>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</si>
  <si>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</si>
  <si>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</si>
  <si>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</si>
  <si>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</si>
  <si>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</si>
  <si>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</si>
  <si>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</si>
  <si>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</si>
  <si>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</si>
  <si>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</si>
  <si>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</si>
  <si>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</si>
  <si>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</si>
  <si>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</si>
  <si>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</si>
  <si>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</si>
  <si>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</si>
  <si>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</si>
  <si>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</si>
  <si>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</si>
  <si>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</si>
  <si>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</si>
  <si>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</si>
  <si>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</si>
  <si>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</si>
  <si>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</si>
  <si>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</si>
  <si>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</si>
  <si>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</si>
  <si>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</si>
  <si>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</si>
  <si>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</si>
  <si>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</si>
  <si>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</si>
  <si>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</si>
  <si>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</si>
  <si>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</si>
  <si>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</si>
  <si>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</si>
  <si>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</si>
  <si>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</si>
  <si>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</si>
  <si>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</si>
  <si>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</si>
  <si>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</si>
  <si>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</si>
  <si>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</si>
  <si>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</si>
  <si>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</si>
  <si>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</si>
  <si>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</si>
  <si>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</si>
  <si>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</si>
  <si>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</si>
  <si>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</si>
  <si>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</si>
  <si>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</si>
  <si>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</si>
  <si>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</si>
  <si>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</si>
  <si>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</si>
  <si>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</si>
  <si>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</si>
  <si>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</si>
  <si>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</si>
  <si>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</si>
  <si>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</si>
  <si>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</si>
  <si>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</si>
  <si>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</si>
  <si>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</si>
  <si>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</si>
  <si>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</si>
  <si>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</si>
  <si>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</si>
  <si>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</si>
  <si>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</si>
  <si>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</si>
  <si>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</si>
  <si>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</si>
  <si>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</si>
  <si>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</si>
  <si>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</si>
  <si>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</si>
  <si>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</si>
  <si>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</si>
  <si>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</si>
  <si>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</si>
  <si>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</si>
  <si>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</si>
  <si>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</si>
  <si>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</si>
  <si>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</si>
  <si>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</si>
  <si>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</si>
  <si>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</si>
  <si>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</si>
  <si>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</si>
  <si>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</si>
  <si>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</si>
  <si>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</si>
  <si>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</si>
  <si>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</si>
  <si>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</si>
  <si>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</si>
  <si>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</si>
  <si>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</si>
  <si>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</si>
  <si>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</si>
  <si>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</si>
  <si>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</si>
  <si>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</si>
  <si>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</si>
  <si>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</si>
  <si>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</si>
  <si>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</si>
  <si>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</si>
  <si>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</si>
  <si>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</si>
  <si>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</si>
  <si>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</si>
  <si>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</si>
  <si>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</si>
  <si>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</si>
  <si>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</si>
  <si>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</si>
  <si>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</si>
  <si>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</si>
  <si>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</si>
  <si>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</si>
  <si>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</si>
  <si>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</si>
  <si>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</si>
  <si>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</si>
  <si>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</si>
  <si>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</si>
  <si>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</si>
  <si>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</si>
  <si>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</si>
  <si>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</si>
  <si>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</si>
  <si>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</si>
  <si>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</si>
  <si>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</si>
  <si>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</si>
  <si>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</si>
  <si>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</si>
  <si>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</si>
  <si>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</si>
  <si>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</si>
  <si>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</si>
  <si>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</si>
  <si>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</si>
  <si>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</si>
  <si>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</si>
  <si>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</si>
  <si>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</si>
  <si>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</si>
  <si>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</si>
  <si>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</si>
  <si>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</si>
  <si>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</si>
  <si>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</si>
  <si>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</si>
  <si>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</si>
  <si>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</si>
  <si>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</si>
  <si>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</si>
  <si>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</si>
  <si>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</si>
  <si>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</si>
  <si>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</si>
  <si>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</si>
  <si>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</si>
  <si>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</si>
  <si>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</si>
  <si>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</si>
  <si>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</si>
  <si>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</si>
  <si>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</si>
  <si>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</si>
  <si>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</si>
  <si>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</si>
  <si>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</si>
  <si>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</si>
  <si>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</si>
  <si>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</si>
  <si>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</si>
  <si>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</si>
  <si>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</si>
  <si>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</si>
  <si>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</si>
  <si>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</si>
  <si>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</si>
  <si>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</si>
  <si>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</si>
  <si>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</si>
  <si>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</si>
  <si>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</si>
  <si>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</si>
  <si>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</si>
  <si>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</si>
  <si>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</si>
  <si>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</si>
  <si>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</si>
  <si>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</si>
  <si>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</si>
  <si>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</si>
  <si>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</si>
  <si>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</si>
  <si>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</si>
  <si>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</si>
  <si>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</si>
  <si>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</si>
  <si>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</si>
  <si>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</si>
  <si>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</si>
  <si>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</si>
  <si>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</si>
  <si>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</si>
  <si>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</si>
  <si>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</si>
  <si>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</si>
  <si>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</si>
  <si>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</si>
  <si>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</si>
  <si>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</si>
  <si>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</si>
  <si>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</si>
  <si>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</si>
  <si>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</si>
  <si>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</si>
  <si>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</si>
  <si>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</si>
  <si>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</si>
  <si>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</si>
  <si>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</si>
  <si>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</si>
  <si>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</si>
  <si>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</si>
  <si>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</si>
  <si>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</si>
  <si>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</si>
  <si>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</si>
  <si>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</si>
  <si>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</si>
  <si>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</si>
  <si>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</si>
  <si>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</si>
  <si>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</si>
  <si>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</si>
  <si>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</si>
  <si>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</si>
  <si>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</si>
  <si>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</si>
  <si>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</si>
  <si>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</si>
  <si>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</si>
  <si>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</si>
  <si>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</si>
  <si>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</si>
  <si>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</si>
  <si>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</si>
  <si>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</si>
  <si>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</si>
  <si>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</si>
  <si>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</si>
  <si>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</si>
  <si>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</si>
  <si>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</si>
  <si>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</si>
  <si>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</si>
  <si>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</si>
  <si>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</si>
  <si>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</si>
  <si>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</si>
  <si>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</si>
  <si>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</si>
  <si>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</si>
  <si>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</si>
  <si>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</si>
  <si>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</si>
  <si>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</si>
  <si>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</si>
  <si>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</si>
  <si>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</si>
  <si>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</si>
  <si>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</si>
  <si>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</si>
  <si>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</si>
  <si>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</si>
  <si>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</si>
  <si>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</si>
  <si>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</si>
  <si>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</si>
  <si>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</si>
  <si>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</si>
  <si>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</si>
  <si>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</si>
  <si>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</si>
  <si>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</si>
  <si>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</si>
  <si>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</si>
  <si>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</si>
  <si>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</si>
  <si>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</si>
  <si>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</si>
  <si>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</si>
  <si>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</si>
  <si>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</si>
  <si>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</si>
  <si>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</si>
  <si>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</si>
  <si>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</si>
  <si>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</si>
  <si>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</si>
  <si>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</si>
  <si>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</si>
  <si>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</si>
  <si>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</si>
  <si>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</si>
  <si>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</si>
  <si>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</si>
  <si>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</si>
  <si>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</si>
  <si>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</si>
  <si>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</si>
  <si>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</si>
  <si>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</si>
  <si>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</si>
  <si>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</si>
  <si>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</si>
  <si>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</si>
  <si>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</si>
  <si>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</si>
  <si>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</si>
  <si>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</si>
  <si>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</si>
  <si>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</si>
  <si>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</si>
  <si>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</si>
  <si>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</si>
  <si>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</si>
  <si>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</si>
  <si>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</si>
  <si>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</si>
  <si>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</si>
  <si>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</si>
  <si>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</si>
  <si>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</si>
  <si>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</si>
  <si>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</si>
  <si>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</si>
  <si>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</si>
  <si>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</si>
  <si>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</si>
  <si>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</si>
  <si>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</si>
  <si>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</si>
  <si>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</si>
  <si>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</si>
  <si>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</si>
  <si>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</si>
  <si>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</si>
  <si>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</si>
  <si>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</si>
  <si>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</si>
  <si>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</si>
  <si>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</si>
  <si>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</si>
  <si>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</si>
  <si>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</si>
  <si>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</si>
  <si>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</si>
  <si>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</si>
  <si>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</si>
  <si>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</si>
  <si>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</si>
  <si>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</si>
  <si>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</si>
  <si>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</si>
  <si>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</si>
  <si>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</si>
  <si>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</si>
  <si>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</si>
  <si>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</si>
  <si>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</si>
  <si>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</si>
  <si>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</si>
  <si>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</si>
  <si>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</si>
  <si>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</si>
  <si>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</si>
  <si>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</si>
  <si>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</si>
  <si>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</si>
  <si>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</si>
  <si>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</si>
  <si>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</si>
  <si>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</si>
  <si>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</si>
  <si>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</si>
  <si>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</si>
  <si>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</si>
  <si>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</si>
  <si>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</si>
  <si>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</si>
  <si>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</si>
  <si>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</si>
  <si>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</si>
  <si>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</si>
  <si>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</si>
  <si>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</si>
  <si>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</si>
  <si>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</si>
  <si>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</si>
  <si>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</si>
  <si>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</si>
  <si>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</si>
  <si>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</si>
  <si>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</si>
  <si>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</si>
  <si>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</si>
  <si>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</si>
  <si>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</si>
  <si>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</si>
  <si>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</si>
  <si>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</si>
  <si>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</si>
  <si>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</si>
  <si>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</si>
  <si>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</si>
  <si>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</si>
  <si>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</si>
  <si>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</si>
  <si>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</si>
  <si>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</si>
  <si>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</si>
  <si>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</si>
  <si>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</si>
  <si>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</si>
  <si>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</si>
  <si>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</si>
  <si>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</si>
  <si>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</si>
  <si>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</si>
  <si>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</si>
  <si>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</si>
  <si>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</si>
  <si>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</si>
  <si>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</si>
  <si>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</si>
  <si>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</si>
  <si>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</si>
  <si>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</si>
  <si>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</si>
  <si>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</si>
  <si>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</si>
  <si>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</si>
  <si>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</si>
  <si>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</si>
  <si>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</si>
  <si>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</si>
  <si>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</si>
  <si>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</si>
  <si>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</si>
  <si>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</si>
  <si>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</si>
  <si>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</si>
  <si>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</si>
  <si>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</si>
  <si>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</si>
  <si>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</si>
  <si>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</si>
  <si>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</si>
  <si>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</si>
  <si>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</si>
  <si>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</si>
  <si>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</si>
  <si>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</si>
  <si>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</si>
  <si>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</si>
  <si>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</si>
  <si>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</si>
  <si>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</si>
  <si>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</si>
  <si>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</si>
  <si>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</si>
  <si>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</si>
  <si>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</si>
  <si>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</si>
  <si>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</si>
  <si>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</si>
  <si>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</si>
  <si>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</si>
  <si>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</si>
  <si>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</si>
  <si>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</si>
  <si>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</si>
  <si>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</si>
  <si>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</si>
  <si>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</si>
  <si>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</si>
  <si>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</si>
  <si>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</si>
  <si>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</si>
  <si>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</si>
  <si>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</si>
  <si>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</si>
  <si>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</si>
  <si>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</si>
  <si>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</si>
  <si>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</si>
  <si>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</si>
  <si>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</si>
  <si>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</si>
  <si>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</si>
  <si>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</si>
  <si>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</si>
  <si>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</si>
  <si>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</si>
  <si>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</si>
  <si>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</si>
  <si>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</si>
  <si>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</si>
  <si>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</si>
  <si>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</si>
  <si>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</si>
  <si>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</si>
  <si>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</si>
  <si>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</si>
  <si>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</si>
  <si>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</si>
  <si>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</si>
  <si>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</si>
  <si>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</si>
  <si>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</si>
  <si>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</si>
  <si>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</si>
  <si>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</si>
  <si>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</si>
  <si>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</si>
  <si>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</si>
  <si>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</si>
  <si>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</si>
  <si>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</si>
  <si>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</si>
  <si>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</si>
  <si>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</si>
  <si>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</si>
  <si>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</si>
  <si>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</si>
  <si>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</si>
  <si>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</si>
  <si>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</si>
  <si>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</si>
  <si>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</si>
  <si>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</si>
  <si>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</si>
  <si>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</si>
  <si>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</si>
  <si>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</si>
  <si>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</si>
  <si>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</si>
  <si>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</si>
  <si>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</si>
  <si>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</si>
  <si>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</si>
  <si>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</si>
  <si>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</si>
  <si>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</si>
  <si>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</si>
  <si>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</si>
  <si>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</si>
  <si>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</si>
  <si>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</si>
  <si>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</si>
  <si>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</si>
  <si>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</si>
  <si>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</si>
  <si>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</si>
  <si>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</si>
  <si>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</si>
  <si>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</si>
  <si>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</si>
  <si>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</si>
  <si>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</si>
  <si>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</si>
  <si>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</si>
  <si>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</si>
  <si>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</si>
  <si>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</si>
  <si>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</si>
  <si>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</si>
  <si>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</si>
  <si>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</si>
  <si>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</si>
  <si>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</si>
  <si>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</si>
  <si>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</si>
  <si>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</si>
  <si>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</si>
  <si>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</si>
  <si>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</si>
  <si>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</si>
  <si>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</si>
  <si>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</si>
  <si>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</si>
  <si>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</si>
  <si>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</si>
  <si>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</si>
  <si>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</si>
  <si>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</si>
  <si>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</si>
  <si>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</si>
  <si>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</si>
  <si>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</si>
  <si>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</si>
  <si>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</si>
  <si>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</si>
  <si>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</si>
  <si>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</si>
  <si>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</si>
  <si>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</si>
  <si>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</si>
  <si>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</si>
  <si>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</si>
  <si>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</si>
  <si>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</si>
  <si>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</si>
  <si>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</si>
  <si>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</si>
  <si>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</si>
  <si>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</si>
  <si>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</si>
  <si>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</si>
  <si>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</si>
  <si>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</si>
  <si>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</si>
  <si>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</si>
  <si>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</si>
  <si>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</si>
  <si>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</si>
  <si>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</si>
  <si>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</si>
  <si>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</si>
  <si>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</si>
  <si>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</si>
  <si>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</si>
  <si>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</si>
  <si>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</si>
  <si>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</si>
  <si>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</si>
  <si>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</si>
  <si>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</si>
  <si>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</si>
  <si>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</si>
  <si>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</si>
  <si>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</si>
  <si>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</si>
  <si>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</si>
  <si>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</si>
  <si>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</si>
  <si>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</si>
  <si>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</si>
  <si>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</si>
  <si>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</si>
  <si>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</si>
  <si>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</si>
  <si>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</si>
  <si>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</si>
  <si>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</si>
  <si>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</si>
  <si>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</si>
  <si>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</si>
  <si>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</si>
  <si>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</si>
  <si>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</si>
  <si>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</si>
  <si>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</si>
  <si>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</si>
  <si>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</si>
  <si>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</si>
  <si>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</si>
  <si>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</si>
  <si>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</si>
  <si>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</si>
  <si>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</si>
  <si>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</si>
  <si>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</si>
  <si>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</si>
  <si>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</si>
  <si>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</si>
  <si>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</si>
  <si>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</si>
  <si>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</si>
  <si>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</si>
  <si>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</si>
  <si>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</si>
  <si>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</si>
  <si>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</si>
  <si>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</si>
  <si>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</si>
  <si>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</si>
  <si>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</si>
  <si>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</si>
  <si>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</si>
  <si>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</si>
  <si>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</si>
  <si>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</si>
  <si>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</si>
  <si>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</si>
  <si>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</si>
  <si>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</si>
  <si>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</si>
  <si>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</si>
  <si>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</si>
  <si>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</si>
  <si>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</si>
  <si>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</si>
  <si>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</si>
  <si>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</si>
  <si>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</si>
  <si>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</si>
  <si>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</si>
  <si>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</si>
  <si>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</si>
  <si>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</si>
  <si>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</si>
  <si>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</si>
  <si>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</si>
  <si>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</si>
  <si>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</si>
  <si>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</si>
  <si>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</si>
  <si>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</si>
  <si>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</si>
  <si>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</si>
  <si>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</si>
  <si>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</si>
  <si>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</si>
  <si>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</si>
  <si>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</si>
  <si>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</si>
  <si>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</si>
  <si>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</si>
  <si>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</si>
  <si>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</si>
  <si>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</si>
  <si>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</si>
  <si>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</si>
  <si>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</si>
  <si>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</si>
  <si>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</si>
  <si>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</si>
  <si>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</si>
  <si>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</si>
  <si>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</si>
  <si>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</si>
  <si>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</si>
  <si>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</si>
  <si>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</si>
  <si>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</si>
  <si>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</si>
  <si>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</si>
  <si>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</si>
  <si>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</si>
  <si>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</si>
  <si>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</si>
  <si>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</si>
  <si>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</si>
  <si>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</si>
  <si>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</si>
  <si>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</si>
  <si>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</si>
  <si>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</si>
  <si>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</si>
  <si>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</si>
  <si>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</si>
  <si>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</si>
  <si>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</si>
  <si>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</si>
  <si>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</si>
  <si>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</si>
  <si>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</si>
  <si>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</si>
  <si>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</si>
  <si>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</si>
  <si>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</si>
  <si>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</si>
  <si>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</si>
  <si>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</si>
  <si>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</si>
  <si>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</si>
  <si>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</si>
  <si>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</si>
  <si>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</si>
  <si>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</si>
  <si>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</si>
  <si>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</si>
  <si>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</si>
  <si>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</si>
  <si>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</si>
  <si>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</si>
  <si>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</si>
  <si>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</si>
  <si>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</si>
  <si>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</si>
  <si>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</si>
  <si>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</si>
  <si>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</si>
  <si>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</si>
  <si>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</si>
  <si>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</si>
  <si>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</si>
  <si>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</si>
  <si>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</si>
  <si>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</si>
  <si>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</si>
  <si>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</si>
  <si>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</si>
  <si>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</si>
  <si>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</si>
  <si>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</si>
  <si>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</si>
  <si>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</si>
  <si>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</si>
  <si>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</si>
  <si>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</si>
  <si>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</si>
  <si>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</si>
  <si>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</si>
  <si>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</si>
  <si>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</si>
  <si>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</si>
  <si>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</si>
  <si>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</si>
  <si>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</si>
  <si>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</si>
  <si>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</si>
  <si>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</si>
  <si>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</si>
  <si>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</si>
  <si>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</si>
  <si>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</si>
  <si>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</si>
  <si>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</si>
  <si>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</si>
  <si>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</si>
  <si>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</si>
  <si>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</si>
  <si>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</si>
  <si>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</si>
  <si>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</si>
  <si>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</si>
  <si>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</si>
  <si>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</si>
  <si>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</si>
  <si>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</si>
  <si>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</si>
  <si>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</si>
  <si>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</si>
  <si>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</si>
  <si>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</si>
  <si>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</si>
  <si>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</si>
  <si>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</si>
  <si>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</si>
  <si>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</si>
  <si>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</si>
  <si>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</si>
  <si>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</si>
  <si>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</si>
  <si>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</si>
  <si>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</si>
  <si>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</si>
  <si>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</si>
  <si>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</si>
  <si>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</si>
  <si>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</si>
  <si>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</si>
  <si>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</si>
  <si>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</si>
  <si>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</si>
  <si>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</si>
  <si>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</si>
  <si>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</si>
  <si>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</si>
  <si>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</si>
  <si>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</si>
  <si>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</si>
  <si>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</si>
  <si>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</si>
  <si>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</si>
  <si>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</si>
  <si>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</si>
  <si>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</si>
  <si>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</si>
  <si>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</si>
  <si>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</si>
  <si>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</si>
  <si>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</si>
  <si>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</si>
  <si>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</si>
  <si>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</si>
  <si>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</si>
  <si>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</si>
  <si>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</si>
  <si>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</si>
  <si>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</si>
  <si>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</si>
  <si>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</si>
  <si>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</si>
  <si>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</si>
  <si>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</si>
  <si>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</si>
  <si>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</si>
  <si>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</si>
  <si>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</si>
  <si>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</si>
  <si>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</si>
  <si>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</si>
  <si>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</si>
  <si>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</si>
  <si>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</si>
  <si>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</si>
  <si>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</si>
  <si>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</si>
  <si>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</si>
  <si>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</si>
  <si>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</si>
  <si>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</si>
  <si>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</si>
  <si>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</si>
  <si>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</si>
  <si>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</si>
  <si>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</si>
  <si>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</si>
  <si>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</si>
  <si>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</si>
  <si>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</si>
  <si>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</si>
  <si>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</si>
  <si>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</si>
  <si>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</si>
  <si>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</si>
  <si>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</si>
  <si>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</si>
  <si>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</si>
  <si>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</si>
  <si>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</si>
  <si>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</si>
  <si>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</si>
  <si>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</si>
  <si>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</si>
  <si>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</si>
  <si>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</si>
  <si>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</si>
  <si>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</si>
  <si>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</si>
  <si>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</si>
  <si>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</si>
  <si>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</si>
  <si>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</si>
  <si>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</si>
  <si>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</si>
  <si>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</si>
  <si>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</si>
  <si>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</si>
  <si>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</si>
  <si>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</si>
  <si>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</si>
  <si>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</si>
  <si>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</si>
  <si>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</si>
  <si>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</si>
  <si>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</si>
  <si>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</si>
  <si>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</si>
  <si>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</si>
  <si>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</si>
  <si>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</si>
  <si>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</si>
  <si>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</si>
  <si>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</si>
  <si>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</si>
  <si>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</si>
  <si>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</si>
  <si>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</si>
  <si>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</si>
  <si>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</si>
  <si>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</si>
  <si>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</si>
  <si>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</si>
  <si>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</si>
  <si>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</si>
  <si>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</si>
  <si>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</si>
  <si>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</si>
  <si>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</si>
  <si>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</si>
  <si>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</si>
  <si>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</si>
  <si>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</si>
  <si>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</si>
  <si>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</si>
  <si>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</si>
  <si>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</si>
  <si>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</si>
  <si>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</si>
  <si>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</si>
  <si>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</si>
  <si>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</si>
  <si>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</si>
  <si>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</si>
  <si>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</si>
  <si>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</si>
  <si>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</si>
  <si>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</si>
  <si>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</si>
  <si>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</si>
  <si>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</si>
  <si>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</si>
  <si>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</si>
  <si>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</si>
  <si>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</si>
  <si>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</si>
  <si>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</si>
  <si>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</si>
  <si>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</si>
  <si>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</si>
  <si>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</si>
  <si>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</si>
  <si>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</si>
  <si>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</si>
  <si>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</si>
  <si>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</si>
  <si>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</si>
  <si>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</si>
  <si>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</si>
  <si>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</si>
  <si>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</si>
  <si>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</si>
  <si>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</si>
  <si>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</si>
  <si>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</si>
  <si>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</si>
  <si>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</si>
  <si>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</si>
  <si>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</si>
  <si>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</si>
  <si>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</si>
  <si>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</si>
  <si>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</si>
  <si>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</si>
  <si>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</si>
  <si>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</si>
  <si>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</si>
  <si>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</si>
  <si>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</si>
  <si>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</si>
  <si>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</si>
  <si>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</si>
  <si>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</si>
  <si>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</si>
  <si>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</si>
  <si>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</si>
  <si>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</si>
  <si>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</si>
  <si>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</si>
  <si>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</si>
  <si>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</si>
  <si>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</si>
  <si>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</si>
  <si>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</si>
  <si>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</si>
  <si>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</si>
  <si>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</si>
  <si>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</si>
  <si>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</si>
  <si>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</si>
  <si>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</si>
  <si>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</si>
  <si>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</si>
  <si>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</si>
  <si>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</si>
  <si>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</si>
  <si>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</si>
  <si>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</si>
  <si>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</si>
  <si>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</si>
  <si>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</si>
  <si>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</si>
  <si>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</si>
  <si>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</si>
  <si>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</si>
  <si>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</si>
  <si>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</si>
  <si>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</si>
  <si>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</si>
  <si>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</si>
  <si>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</si>
  <si>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</si>
  <si>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</si>
  <si>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</si>
  <si>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</si>
  <si>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</si>
  <si>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</si>
  <si>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</si>
  <si>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</si>
  <si>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</si>
  <si>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</si>
  <si>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</si>
  <si>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</si>
  <si>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</si>
  <si>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</si>
  <si>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</si>
  <si>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</si>
  <si>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</si>
  <si>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</si>
  <si>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</si>
  <si>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</si>
  <si>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</si>
  <si>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</si>
  <si>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</si>
  <si>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</si>
  <si>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</si>
  <si>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</si>
  <si>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</si>
  <si>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</si>
  <si>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</si>
  <si>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</si>
  <si>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</si>
  <si>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</si>
  <si>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</si>
  <si>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</si>
  <si>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</si>
  <si>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</si>
  <si>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</si>
  <si>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</si>
  <si>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</si>
  <si>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</si>
  <si>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</si>
  <si>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</si>
  <si>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</si>
  <si>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</si>
  <si>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</si>
  <si>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</si>
  <si>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</si>
  <si>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</si>
  <si>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</si>
  <si>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</si>
  <si>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</si>
  <si>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</si>
  <si>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</si>
  <si>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</si>
  <si>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</si>
  <si>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</si>
  <si>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</si>
  <si>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</si>
  <si>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</si>
  <si>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</si>
  <si>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</si>
  <si>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</si>
  <si>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</si>
  <si>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</si>
  <si>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</si>
  <si>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</si>
  <si>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</si>
  <si>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</si>
  <si>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</si>
  <si>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</si>
  <si>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</si>
  <si>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</si>
  <si>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</si>
  <si>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</si>
  <si>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</si>
  <si>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</si>
  <si>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</si>
  <si>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</si>
  <si>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</si>
  <si>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</si>
  <si>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</si>
  <si>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</si>
  <si>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</si>
  <si>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</si>
  <si>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</si>
  <si>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</si>
  <si>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</si>
  <si>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</si>
  <si>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</si>
  <si>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</si>
  <si>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</si>
  <si>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</si>
  <si>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</si>
  <si>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</si>
  <si>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</si>
  <si>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</si>
  <si>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</si>
  <si>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</si>
  <si>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</si>
  <si>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</si>
  <si>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</si>
  <si>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</si>
  <si>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</si>
  <si>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</si>
  <si>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</si>
  <si>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</si>
  <si>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</si>
  <si>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</si>
  <si>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</si>
  <si>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</si>
  <si>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</si>
  <si>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</si>
  <si>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</si>
  <si>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</si>
  <si>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</si>
  <si>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</si>
  <si>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</si>
  <si>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</si>
  <si>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</si>
  <si>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</si>
  <si>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</si>
  <si>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</si>
  <si>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</si>
  <si>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</si>
  <si>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</si>
  <si>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</si>
  <si>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</si>
  <si>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</si>
  <si>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</si>
  <si>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</si>
  <si>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</si>
  <si>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</si>
  <si>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</si>
  <si>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</si>
  <si>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</si>
  <si>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</si>
  <si>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</si>
  <si>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</si>
  <si>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</si>
  <si>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</si>
  <si>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</si>
  <si>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</si>
  <si>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</si>
  <si>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</si>
  <si>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</si>
  <si>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</si>
  <si>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</si>
  <si>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</si>
  <si>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</si>
  <si>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</si>
  <si>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</si>
  <si>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</si>
  <si>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</si>
  <si>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</si>
  <si>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</si>
  <si>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</si>
  <si>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</si>
  <si>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</si>
  <si>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</si>
  <si>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</si>
  <si>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</si>
  <si>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</si>
  <si>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</si>
  <si>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</si>
  <si>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</si>
  <si>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</si>
  <si>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</si>
  <si>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</si>
  <si>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</si>
  <si>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</si>
  <si>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</si>
  <si>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</si>
  <si>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</si>
  <si>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</si>
  <si>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</si>
  <si>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</si>
  <si>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</si>
  <si>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</si>
  <si>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</si>
  <si>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</si>
  <si>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</si>
  <si>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</si>
  <si>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</si>
  <si>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</si>
  <si>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</si>
  <si>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</si>
  <si>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</si>
  <si>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</si>
  <si>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</si>
  <si>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</si>
  <si>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</si>
  <si>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</si>
  <si>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</si>
  <si>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</si>
  <si>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</si>
  <si>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</si>
  <si>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</si>
  <si>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</si>
  <si>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</si>
  <si>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</si>
  <si>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</si>
  <si>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</si>
  <si>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</si>
  <si>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</si>
  <si>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</si>
  <si>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</si>
  <si>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</si>
  <si>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</si>
  <si>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</si>
  <si>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</si>
  <si>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</si>
  <si>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</si>
  <si>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</si>
  <si>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</si>
  <si>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</si>
  <si>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</si>
  <si>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</si>
  <si>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</si>
  <si>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</si>
  <si>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</si>
  <si>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</si>
  <si>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</si>
  <si>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</si>
  <si>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</si>
  <si>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</si>
  <si>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</si>
  <si>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</si>
  <si>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</si>
  <si>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</si>
  <si>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</si>
  <si>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</si>
  <si>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</si>
  <si>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</si>
  <si>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</si>
  <si>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</si>
  <si>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</si>
  <si>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</si>
  <si>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</si>
  <si>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</si>
  <si>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</si>
  <si>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</si>
  <si>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</si>
  <si>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</si>
  <si>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</si>
  <si>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</si>
  <si>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</si>
  <si>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</si>
  <si>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</si>
  <si>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</si>
  <si>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</si>
  <si>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</si>
  <si>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</si>
  <si>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</si>
  <si>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</si>
  <si>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</si>
  <si>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</si>
  <si>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</si>
  <si>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</si>
  <si>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</si>
  <si>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</si>
  <si>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</si>
  <si>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</si>
  <si>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</si>
  <si>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</si>
  <si>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</si>
  <si>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</si>
  <si>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</si>
  <si>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</si>
  <si>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</si>
  <si>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</si>
  <si>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</si>
  <si>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</si>
  <si>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</si>
  <si>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</si>
  <si>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</si>
  <si>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</si>
  <si>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</si>
  <si>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</si>
  <si>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</si>
  <si>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</si>
  <si>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</si>
  <si>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</si>
  <si>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</si>
  <si>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</si>
  <si>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</si>
  <si>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</si>
  <si>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</si>
  <si>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</si>
  <si>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</si>
  <si>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</si>
  <si>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</si>
  <si>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</si>
  <si>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</si>
  <si>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</si>
  <si>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</si>
  <si>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</si>
  <si>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</si>
  <si>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</si>
  <si>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</si>
  <si>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</si>
  <si>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</si>
  <si>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</si>
  <si>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</si>
  <si>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</si>
  <si>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</si>
  <si>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</si>
  <si>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</si>
  <si>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</si>
  <si>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</si>
  <si>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</si>
  <si>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</si>
  <si>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</si>
  <si>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</si>
  <si>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</si>
  <si>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</si>
  <si>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</si>
  <si>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</si>
  <si>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</si>
  <si>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</si>
  <si>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</si>
  <si>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</si>
  <si>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</si>
  <si>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</si>
  <si>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</si>
  <si>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</si>
  <si>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</si>
  <si>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</si>
  <si>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</si>
  <si>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</si>
  <si>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</si>
  <si>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</si>
  <si>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</si>
  <si>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</si>
  <si>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</si>
  <si>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</si>
  <si>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</si>
  <si>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</si>
  <si>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</si>
  <si>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</si>
  <si>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</si>
  <si>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</si>
  <si>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</si>
  <si>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</si>
  <si>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</si>
  <si>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</si>
  <si>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</si>
  <si>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</si>
  <si>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</si>
  <si>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</si>
  <si>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</si>
  <si>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</si>
  <si>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</si>
  <si>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</si>
  <si>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</si>
  <si>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</si>
  <si>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</si>
  <si>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</si>
  <si>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</si>
  <si>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</si>
  <si>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</si>
  <si>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</si>
  <si>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</si>
  <si>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</si>
  <si>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</si>
  <si>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</si>
  <si>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</si>
  <si>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</si>
  <si>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</si>
  <si>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</si>
  <si>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</si>
  <si>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</si>
  <si>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</si>
  <si>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</si>
  <si>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</si>
  <si>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</si>
  <si>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</si>
  <si>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</si>
  <si>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</si>
  <si>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</si>
  <si>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</si>
  <si>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</si>
  <si>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</si>
  <si>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</si>
  <si>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</si>
  <si>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</si>
  <si>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</si>
  <si>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</si>
  <si>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</si>
  <si>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</si>
  <si>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</si>
  <si>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</si>
  <si>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</si>
  <si>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</si>
  <si>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</si>
  <si>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</si>
  <si>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</si>
  <si>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</si>
  <si>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</si>
  <si>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</si>
  <si>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</si>
  <si>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</si>
  <si>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</si>
  <si>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</si>
  <si>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</si>
  <si>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</si>
  <si>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</si>
  <si>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</si>
  <si>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</si>
  <si>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</si>
  <si>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</si>
  <si>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</si>
  <si>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</si>
  <si>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</si>
  <si>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</si>
  <si>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</si>
  <si>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</si>
  <si>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</si>
  <si>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</si>
  <si>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</si>
  <si>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</si>
  <si>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</si>
  <si>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</si>
  <si>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</si>
  <si>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</si>
  <si>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</si>
  <si>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</si>
  <si>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</si>
  <si>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</si>
  <si>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</si>
  <si>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</si>
  <si>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</si>
  <si>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</si>
  <si>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</si>
  <si>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</si>
  <si>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</si>
  <si>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</si>
  <si>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</si>
  <si>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</si>
  <si>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</si>
  <si>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</si>
  <si>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</si>
  <si>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</si>
  <si>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</si>
  <si>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</si>
  <si>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</si>
  <si>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</si>
  <si>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</si>
  <si>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</si>
  <si>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</si>
  <si>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</si>
  <si>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</si>
  <si>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</si>
  <si>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</si>
  <si>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</si>
  <si>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</si>
  <si>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</si>
  <si>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</si>
  <si>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</si>
  <si>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</si>
  <si>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</si>
  <si>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</si>
  <si>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</si>
  <si>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</si>
  <si>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</si>
  <si>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</si>
  <si>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</si>
  <si>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</si>
  <si>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</si>
  <si>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</si>
  <si>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</si>
  <si>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</si>
  <si>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</si>
  <si>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</si>
  <si>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</si>
  <si>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</si>
  <si>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</si>
  <si>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</si>
  <si>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</si>
  <si>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</si>
  <si>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</si>
  <si>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</si>
  <si>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</si>
  <si>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</si>
  <si>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</si>
  <si>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</si>
  <si>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</si>
  <si>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</si>
  <si>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</si>
  <si>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</si>
  <si>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</si>
  <si>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</si>
  <si>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</si>
  <si>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</si>
  <si>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</si>
  <si>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</si>
  <si>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</si>
  <si>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</si>
  <si>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</si>
  <si>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</si>
  <si>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</si>
  <si>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</si>
  <si>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</si>
  <si>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</si>
  <si>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</si>
  <si>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</si>
  <si>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</si>
  <si>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</si>
  <si>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</si>
  <si>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</si>
  <si>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</si>
  <si>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</si>
  <si>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</si>
  <si>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</si>
  <si>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</si>
  <si>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</si>
  <si>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</si>
  <si>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</si>
  <si>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</si>
  <si>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</si>
  <si>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</si>
  <si>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</si>
  <si>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</si>
  <si>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</si>
  <si>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</si>
  <si>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</si>
  <si>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</si>
  <si>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</si>
  <si>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</si>
  <si>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</si>
  <si>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</si>
  <si>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</si>
  <si>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</si>
  <si>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</si>
  <si>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</si>
  <si>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</si>
  <si>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</si>
  <si>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</si>
  <si>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</si>
  <si>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</si>
  <si>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</si>
  <si>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</si>
  <si>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</si>
  <si>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</si>
  <si>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</si>
  <si>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</si>
  <si>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</si>
  <si>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</si>
  <si>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</si>
  <si>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</si>
  <si>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</si>
  <si>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</si>
  <si>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</si>
  <si>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</si>
  <si>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</si>
  <si>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</si>
  <si>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</si>
  <si>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</si>
  <si>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</si>
  <si>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</si>
  <si>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</si>
  <si>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</si>
  <si>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</si>
  <si>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</si>
  <si>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</si>
  <si>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</si>
  <si>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</si>
  <si>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</si>
  <si>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</si>
  <si>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</si>
  <si>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</si>
  <si>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</si>
  <si>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</si>
  <si>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</si>
  <si>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</si>
  <si>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</si>
  <si>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</si>
  <si>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</si>
  <si>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</si>
  <si>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</si>
  <si>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</si>
  <si>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</si>
  <si>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</si>
  <si>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</si>
  <si>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</si>
  <si>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</si>
  <si>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</si>
  <si>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</si>
  <si>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</si>
  <si>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</si>
  <si>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</si>
  <si>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</si>
  <si>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</si>
  <si>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</si>
  <si>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</si>
  <si>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</si>
  <si>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</si>
  <si>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</si>
  <si>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</si>
  <si>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</si>
  <si>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</si>
  <si>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</si>
  <si>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</si>
  <si>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</si>
  <si>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</si>
  <si>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</si>
  <si>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</si>
  <si>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</si>
  <si>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</si>
  <si>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</si>
  <si>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</si>
  <si>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</si>
  <si>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</si>
  <si>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</si>
  <si>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</si>
  <si>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</si>
  <si>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</si>
  <si>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</si>
  <si>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</si>
  <si>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</si>
  <si>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</si>
  <si>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</si>
  <si>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</si>
  <si>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</si>
  <si>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</si>
  <si>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</si>
  <si>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</si>
  <si>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</si>
  <si>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</si>
  <si>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</si>
  <si>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</si>
  <si>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</si>
  <si>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</si>
  <si>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</si>
  <si>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</si>
  <si>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</si>
  <si>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</si>
  <si>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</si>
  <si>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</si>
  <si>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</si>
  <si>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</si>
  <si>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</si>
  <si>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</si>
  <si>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</si>
  <si>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</si>
  <si>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</si>
  <si>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</si>
  <si>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</si>
  <si>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</si>
  <si>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</si>
  <si>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</si>
  <si>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</si>
  <si>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</si>
  <si>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</si>
  <si>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</si>
  <si>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</si>
  <si>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</si>
  <si>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</si>
  <si>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</si>
  <si>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</si>
  <si>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</si>
  <si>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</si>
  <si>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</si>
  <si>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</si>
  <si>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</si>
  <si>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</si>
  <si>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</si>
  <si>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</si>
  <si>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</si>
  <si>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</si>
  <si>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</si>
  <si>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</si>
  <si>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</si>
  <si>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</si>
  <si>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</si>
  <si>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</si>
  <si>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</si>
  <si>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</si>
  <si>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</si>
  <si>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</si>
  <si>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</si>
  <si>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</si>
  <si>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</si>
  <si>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</si>
  <si>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</si>
  <si>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</si>
  <si>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</si>
  <si>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</si>
  <si>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</si>
  <si>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</si>
  <si>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</si>
  <si>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</si>
  <si>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</si>
  <si>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</si>
  <si>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</si>
  <si>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</si>
  <si>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</si>
  <si>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</si>
  <si>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</si>
  <si>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</si>
  <si>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</si>
  <si>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</si>
  <si>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</si>
  <si>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</si>
  <si>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</si>
  <si>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</si>
  <si>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</si>
  <si>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</si>
  <si>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</si>
  <si>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</si>
  <si>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</si>
  <si>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</si>
  <si>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</si>
  <si>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</si>
  <si>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</si>
  <si>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</si>
  <si>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</si>
  <si>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</si>
  <si>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</si>
  <si>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</si>
  <si>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</si>
  <si>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</si>
  <si>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</si>
  <si>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</si>
  <si>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</si>
  <si>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</si>
  <si>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</si>
  <si>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</si>
  <si>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</si>
  <si>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</si>
  <si>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</si>
  <si>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</si>
  <si>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</si>
  <si>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</si>
  <si>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</si>
  <si>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</si>
  <si>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</si>
  <si>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</si>
  <si>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</si>
  <si>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</si>
  <si>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</si>
  <si>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</si>
  <si>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</si>
  <si>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</si>
  <si>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</si>
  <si>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</si>
  <si>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</si>
  <si>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</si>
  <si>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</si>
  <si>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</si>
  <si>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</si>
  <si>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</si>
  <si>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</si>
  <si>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</si>
  <si>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</si>
  <si>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</si>
  <si>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</si>
  <si>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</si>
  <si>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</si>
  <si>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</si>
  <si>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</si>
  <si>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</si>
  <si>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</si>
  <si>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</si>
  <si>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</si>
  <si>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</si>
  <si>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</si>
  <si>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</si>
  <si>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</si>
  <si>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</si>
  <si>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</si>
  <si>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</si>
  <si>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</si>
  <si>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</si>
  <si>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</si>
  <si>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</si>
  <si>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</si>
  <si>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</si>
  <si>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</si>
  <si>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</si>
  <si>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</si>
  <si>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</si>
  <si>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</si>
  <si>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</si>
  <si>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</si>
  <si>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</si>
  <si>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</si>
  <si>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</si>
  <si>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</si>
  <si>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</si>
  <si>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</si>
  <si>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</si>
  <si>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</si>
  <si>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</si>
  <si>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</si>
  <si>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</si>
  <si>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</si>
  <si>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</si>
  <si>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</si>
  <si>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</si>
  <si>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</si>
  <si>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</si>
  <si>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</si>
  <si>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</si>
  <si>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</si>
  <si>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</si>
  <si>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</si>
  <si>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</si>
  <si>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</si>
  <si>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</si>
  <si>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</si>
  <si>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</si>
  <si>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</si>
  <si>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</si>
  <si>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</si>
  <si>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</si>
  <si>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</si>
  <si>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</si>
  <si>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</si>
  <si>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</si>
  <si>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</si>
  <si>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</si>
  <si>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</si>
  <si>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</si>
  <si>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</si>
  <si>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</si>
  <si>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</si>
  <si>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</si>
  <si>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</si>
  <si>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</si>
  <si>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</si>
  <si>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</si>
  <si>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</si>
  <si>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</si>
  <si>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</si>
  <si>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</si>
  <si>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</si>
  <si>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</si>
  <si>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</si>
  <si>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</si>
  <si>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</si>
  <si>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</si>
  <si>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</si>
  <si>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</si>
  <si>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</si>
  <si>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</si>
  <si>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</si>
  <si>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</si>
  <si>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</si>
  <si>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</si>
  <si>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</si>
  <si>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</si>
  <si>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</si>
  <si>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</si>
  <si>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</si>
  <si>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</si>
  <si>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</si>
  <si>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</si>
  <si>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</si>
  <si>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</si>
  <si>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</si>
  <si>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</si>
  <si>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</si>
  <si>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</si>
  <si>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</si>
  <si>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</si>
  <si>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</si>
  <si>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</si>
  <si>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</si>
  <si>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</si>
  <si>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</si>
  <si>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</si>
  <si>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</si>
  <si>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</si>
  <si>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</si>
  <si>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</si>
  <si>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</si>
  <si>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</si>
  <si>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</si>
  <si>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</si>
  <si>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</si>
  <si>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</si>
  <si>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</si>
  <si>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</si>
  <si>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</si>
  <si>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</si>
  <si>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</si>
  <si>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</si>
  <si>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</si>
  <si>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</si>
  <si>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</si>
  <si>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</si>
  <si>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</si>
  <si>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</si>
  <si>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</si>
  <si>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</si>
  <si>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</si>
  <si>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</si>
  <si>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</si>
  <si>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</si>
  <si>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</si>
  <si>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</si>
  <si>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</si>
  <si>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</si>
  <si>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</si>
  <si>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</si>
  <si>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</si>
  <si>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</si>
  <si>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</si>
  <si>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</si>
  <si>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</si>
  <si>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</si>
  <si>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</si>
  <si>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</si>
  <si>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</si>
  <si>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</si>
  <si>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</si>
  <si>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</si>
  <si>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</si>
  <si>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</si>
  <si>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</si>
  <si>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</si>
  <si>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</si>
  <si>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</si>
  <si>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</si>
  <si>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</si>
  <si>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</si>
  <si>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</si>
  <si>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</si>
  <si>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</si>
  <si>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</si>
  <si>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</si>
  <si>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</si>
  <si>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</si>
  <si>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</si>
  <si>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</si>
  <si>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</si>
  <si>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</si>
  <si>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</si>
  <si>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</si>
  <si>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</si>
  <si>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</si>
  <si>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</si>
  <si>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</si>
  <si>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</si>
  <si>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</si>
  <si>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</si>
  <si>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</si>
  <si>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</si>
  <si>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</si>
  <si>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</si>
  <si>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</si>
  <si>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</si>
  <si>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</si>
  <si>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</si>
  <si>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</si>
  <si>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</si>
  <si>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</si>
  <si>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</si>
  <si>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</si>
  <si>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</si>
  <si>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</si>
  <si>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</si>
  <si>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</si>
  <si>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</si>
  <si>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</si>
  <si>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</si>
  <si>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</si>
  <si>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</si>
  <si>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</si>
  <si>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</si>
  <si>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</si>
  <si>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</si>
  <si>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</si>
  <si>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</si>
  <si>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</si>
  <si>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</si>
  <si>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</si>
  <si>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</si>
  <si>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</si>
  <si>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</si>
  <si>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</si>
  <si>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</si>
  <si>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</si>
  <si>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</si>
  <si>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</si>
  <si>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</si>
  <si>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</si>
  <si>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</si>
  <si>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</si>
  <si>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</si>
  <si>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</si>
  <si>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</si>
  <si>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</si>
  <si>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</si>
  <si>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</si>
  <si>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</si>
  <si>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</si>
  <si>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</si>
  <si>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</si>
  <si>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</si>
  <si>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</si>
  <si>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</si>
  <si>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</si>
  <si>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</si>
  <si>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</si>
  <si>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</si>
  <si>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</si>
  <si>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</si>
  <si>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</si>
  <si>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</si>
  <si>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</si>
  <si>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</si>
  <si>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</si>
  <si>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</si>
  <si>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</si>
  <si>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</si>
  <si>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</si>
  <si>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</si>
  <si>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</si>
  <si>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</si>
  <si>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</si>
  <si>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</si>
  <si>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</si>
  <si>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</si>
  <si>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</si>
  <si>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</si>
  <si>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</si>
  <si>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</si>
  <si>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</si>
  <si>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</si>
  <si>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</si>
  <si>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</si>
  <si>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</si>
  <si>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</si>
  <si>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</si>
  <si>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</si>
  <si>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</si>
  <si>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</si>
  <si>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</si>
  <si>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</si>
  <si>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</si>
  <si>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</si>
  <si>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</si>
  <si>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</si>
  <si>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</si>
  <si>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</si>
  <si>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</si>
  <si>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</si>
  <si>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</si>
  <si>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</si>
  <si>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</si>
  <si>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</si>
  <si>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</si>
  <si>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</si>
  <si>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</si>
  <si>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</si>
  <si>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</si>
  <si>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</si>
  <si>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</si>
  <si>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</si>
  <si>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</si>
  <si>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</si>
  <si>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</si>
  <si>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</si>
  <si>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</si>
  <si>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</si>
  <si>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</si>
  <si>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</si>
  <si>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</si>
  <si>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</si>
  <si>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</si>
  <si>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</si>
  <si>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</si>
  <si>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</si>
  <si>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</si>
  <si>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</si>
  <si>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</si>
  <si>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</si>
  <si>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</si>
  <si>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</si>
  <si>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</si>
  <si>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</si>
  <si>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</si>
  <si>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</si>
  <si>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</si>
  <si>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</si>
  <si>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</si>
  <si>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</si>
  <si>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</si>
  <si>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</si>
  <si>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</si>
  <si>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</si>
  <si>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</si>
  <si>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</si>
  <si>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</si>
  <si>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</si>
  <si>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</si>
  <si>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</si>
  <si>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</si>
  <si>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</si>
  <si>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</si>
  <si>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</si>
  <si>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</si>
  <si>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</si>
  <si>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</si>
  <si>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</si>
  <si>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</si>
  <si>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</si>
  <si>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</si>
  <si>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</si>
  <si>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</si>
  <si>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</si>
  <si>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</si>
  <si>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</si>
  <si>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</si>
  <si>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</si>
  <si>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</si>
  <si>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</si>
  <si>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</si>
  <si>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</si>
  <si>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</si>
  <si>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</si>
  <si>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</si>
  <si>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</si>
  <si>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</si>
  <si>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</si>
  <si>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</si>
  <si>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</si>
  <si>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</si>
  <si>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</si>
  <si>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</si>
  <si>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</si>
  <si>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</si>
  <si>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</si>
  <si>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</si>
  <si>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</si>
  <si>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</si>
  <si>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</si>
  <si>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</si>
  <si>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</si>
  <si>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</si>
  <si>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</si>
  <si>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</si>
  <si>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</si>
  <si>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</si>
  <si>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</si>
  <si>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</si>
  <si>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</si>
  <si>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</si>
  <si>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</si>
  <si>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</si>
  <si>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</si>
  <si>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</si>
  <si>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</si>
  <si>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</si>
  <si>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</si>
  <si>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</si>
  <si>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</si>
  <si>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</si>
  <si>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</si>
  <si>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</si>
  <si>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</si>
  <si>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</si>
  <si>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</si>
  <si>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</si>
  <si>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</si>
  <si>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</si>
  <si>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</si>
  <si>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</si>
  <si>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</si>
  <si>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</si>
  <si>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</si>
  <si>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</si>
  <si>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</si>
  <si>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</si>
  <si>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</si>
  <si>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</si>
  <si>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</si>
  <si>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</si>
  <si>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</si>
  <si>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</si>
  <si>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</si>
  <si>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</si>
  <si>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</si>
  <si>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</si>
  <si>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</si>
  <si>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</si>
  <si>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</si>
  <si>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</si>
  <si>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</si>
  <si>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</si>
  <si>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</si>
  <si>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</si>
  <si>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</si>
  <si>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</si>
  <si>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</si>
  <si>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</si>
  <si>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</si>
  <si>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</si>
  <si>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</si>
  <si>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</si>
  <si>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</si>
  <si>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</si>
  <si>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</si>
  <si>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</si>
  <si>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</si>
  <si>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</si>
  <si>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</si>
  <si>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</si>
  <si>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</si>
  <si>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</si>
  <si>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</si>
  <si>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</si>
  <si>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</si>
  <si>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</si>
  <si>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</si>
  <si>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</si>
  <si>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</si>
  <si>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</si>
  <si>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</si>
  <si>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</si>
  <si>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</si>
  <si>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</si>
  <si>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</si>
  <si>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</si>
  <si>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</si>
  <si>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</si>
  <si>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</si>
  <si>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</si>
  <si>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</si>
  <si>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</si>
  <si>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</si>
  <si>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</si>
  <si>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</si>
  <si>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</si>
  <si>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</si>
  <si>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</si>
  <si>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</si>
  <si>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</si>
  <si>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</si>
  <si>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</si>
  <si>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</si>
  <si>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</si>
  <si>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</si>
  <si>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</si>
  <si>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</si>
  <si>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</si>
  <si>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</si>
  <si>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</si>
  <si>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</si>
  <si>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</si>
  <si>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</si>
  <si>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</si>
  <si>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</si>
  <si>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</si>
  <si>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</si>
  <si>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</si>
  <si>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</si>
  <si>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</si>
  <si>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</si>
  <si>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</si>
  <si>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</si>
  <si>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</si>
  <si>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</si>
  <si>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</si>
  <si>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</si>
  <si>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</si>
  <si>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</si>
  <si>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</si>
  <si>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</si>
  <si>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</si>
  <si>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</si>
  <si>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</si>
  <si>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</si>
  <si>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</si>
  <si>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</si>
  <si>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</si>
  <si>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</si>
  <si>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</si>
  <si>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</si>
  <si>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</si>
  <si>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</si>
  <si>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</si>
  <si>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</si>
  <si>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</si>
  <si>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</si>
  <si>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</si>
  <si>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</si>
  <si>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</si>
  <si>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</si>
  <si>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</si>
  <si>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</si>
  <si>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</si>
  <si>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</si>
  <si>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</si>
  <si>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</si>
  <si>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</si>
  <si>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</si>
  <si>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</si>
  <si>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</si>
  <si>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</si>
  <si>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</si>
  <si>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</si>
  <si>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</si>
  <si>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</si>
  <si>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</si>
  <si>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</si>
  <si>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</si>
  <si>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</si>
  <si>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</si>
  <si>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</si>
  <si>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</si>
  <si>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</si>
  <si>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</si>
  <si>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</si>
  <si>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</si>
  <si>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</si>
  <si>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</si>
  <si>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</si>
  <si>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</si>
  <si>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</si>
  <si>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</si>
  <si>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</si>
  <si>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</si>
  <si>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</si>
  <si>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</si>
  <si>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</si>
  <si>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</si>
  <si>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</si>
  <si>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</si>
  <si>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</si>
  <si>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</si>
  <si>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</si>
  <si>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</si>
  <si>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</si>
  <si>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</si>
  <si>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</si>
  <si>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</si>
  <si>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</si>
  <si>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</si>
  <si>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</si>
  <si>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</si>
  <si>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</si>
  <si>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</si>
  <si>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</si>
  <si>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</si>
  <si>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</si>
  <si>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</si>
  <si>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</si>
  <si>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</si>
  <si>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</si>
  <si>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</si>
  <si>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</si>
  <si>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</si>
  <si>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</si>
  <si>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</si>
  <si>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</si>
  <si>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</si>
  <si>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</si>
  <si>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</si>
  <si>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</si>
  <si>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</si>
  <si>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</si>
  <si>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</si>
  <si>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</si>
  <si>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</si>
  <si>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</si>
  <si>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</si>
  <si>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</si>
  <si>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</si>
  <si>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</si>
  <si>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</si>
  <si>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</si>
  <si>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</si>
  <si>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</si>
  <si>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</si>
  <si>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</si>
  <si>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</si>
  <si>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</si>
  <si>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</si>
  <si>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</si>
  <si>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</si>
  <si>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</si>
  <si>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</si>
  <si>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</si>
  <si>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</si>
  <si>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</si>
  <si>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</si>
  <si>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</si>
  <si>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</si>
  <si>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</si>
  <si>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</si>
  <si>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</si>
  <si>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</si>
  <si>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</si>
  <si>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</si>
  <si>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</si>
  <si>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</si>
  <si>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</si>
  <si>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</si>
  <si>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</si>
  <si>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</si>
  <si>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</si>
  <si>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</si>
  <si>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</si>
  <si>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</si>
  <si>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</si>
  <si>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</si>
  <si>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</si>
  <si>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</si>
  <si>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</si>
  <si>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</si>
  <si>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</si>
  <si>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</si>
  <si>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</si>
  <si>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</si>
  <si>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</si>
  <si>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</si>
  <si>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</si>
  <si>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</si>
  <si>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</si>
  <si>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</si>
  <si>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</si>
  <si>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</si>
  <si>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</si>
  <si>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</si>
  <si>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</si>
  <si>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</si>
  <si>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</si>
  <si>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</si>
  <si>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</si>
  <si>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</si>
  <si>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</si>
  <si>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</si>
  <si>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</si>
  <si>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</si>
  <si>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</si>
  <si>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</si>
  <si>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</si>
  <si>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</si>
  <si>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</si>
  <si>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</si>
  <si>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</si>
  <si>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</si>
  <si>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</si>
  <si>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</si>
  <si>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</si>
  <si>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</si>
  <si>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</si>
  <si>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</si>
  <si>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</si>
  <si>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</si>
  <si>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</si>
  <si>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</si>
  <si>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</si>
  <si>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</si>
  <si>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</si>
  <si>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</si>
  <si>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</si>
  <si>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</si>
  <si>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</si>
  <si>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</si>
  <si>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</si>
  <si>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</si>
  <si>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</si>
  <si>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</si>
  <si>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</si>
  <si>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</si>
  <si>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</si>
  <si>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</si>
  <si>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</si>
  <si>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</si>
  <si>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</si>
  <si>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</si>
  <si>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</si>
  <si>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</si>
  <si>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</si>
  <si>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</si>
  <si>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</si>
  <si>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</si>
  <si>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</si>
  <si>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</si>
  <si>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</si>
  <si>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</si>
  <si>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</si>
  <si>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</si>
  <si>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</si>
  <si>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</si>
  <si>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</si>
  <si>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</si>
  <si>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</si>
  <si>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</si>
  <si>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</si>
  <si>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</si>
  <si>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</si>
  <si>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</si>
  <si>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</si>
  <si>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</si>
  <si>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</si>
  <si>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</si>
  <si>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</si>
  <si>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</si>
  <si>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</si>
  <si>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</si>
  <si>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</si>
  <si>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</si>
  <si>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</si>
  <si>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</si>
  <si>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</si>
  <si>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</si>
  <si>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</si>
  <si>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</si>
  <si>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</si>
  <si>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</si>
  <si>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</si>
  <si>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</si>
  <si>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</si>
  <si>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</si>
  <si>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</si>
  <si>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</si>
  <si>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</si>
  <si>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</si>
  <si>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</si>
  <si>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</si>
  <si>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</si>
  <si>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</si>
  <si>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</si>
  <si>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</si>
  <si>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</si>
  <si>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</si>
  <si>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</si>
  <si>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</si>
  <si>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</si>
  <si>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</si>
  <si>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</si>
  <si>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</si>
  <si>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</si>
  <si>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</si>
  <si>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</si>
  <si>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</si>
  <si>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</si>
  <si>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</si>
  <si>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</si>
  <si>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</si>
  <si>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</si>
  <si>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</si>
  <si>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</si>
  <si>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</si>
  <si>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</si>
  <si>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</si>
  <si>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</si>
  <si>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</si>
  <si>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</si>
  <si>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</si>
  <si>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</si>
  <si>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</si>
  <si>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</si>
  <si>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</si>
  <si>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</si>
  <si>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</si>
  <si>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</si>
  <si>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</si>
  <si>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</si>
  <si>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</si>
  <si>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</si>
  <si>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</si>
  <si>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</si>
  <si>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</si>
  <si>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</si>
  <si>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</si>
  <si>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</si>
  <si>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</si>
  <si>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</si>
  <si>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</si>
  <si>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</si>
  <si>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</si>
  <si>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</si>
  <si>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</si>
  <si>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</si>
  <si>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</si>
  <si>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</si>
  <si>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</si>
  <si>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</si>
  <si>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</si>
  <si>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</si>
  <si>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</si>
  <si>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</si>
  <si>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</si>
  <si>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</si>
  <si>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</si>
  <si>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</si>
  <si>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</si>
  <si>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</si>
  <si>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</si>
  <si>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</si>
  <si>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</si>
  <si>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</si>
  <si>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</si>
  <si>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</si>
  <si>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</si>
  <si>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</si>
  <si>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</si>
  <si>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</si>
  <si>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</si>
  <si>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</si>
  <si>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</si>
  <si>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</si>
  <si>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</si>
  <si>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</si>
  <si>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</si>
  <si>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</si>
  <si>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</si>
  <si>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</si>
  <si>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</si>
  <si>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</si>
  <si>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</si>
  <si>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</si>
  <si>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</si>
  <si>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</si>
  <si>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</si>
  <si>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</si>
  <si>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</si>
  <si>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</si>
  <si>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</si>
  <si>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</si>
  <si>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</si>
  <si>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</si>
  <si>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</si>
  <si>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</si>
  <si>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</si>
  <si>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</si>
  <si>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</si>
  <si>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</si>
  <si>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</si>
  <si>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</si>
  <si>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</si>
  <si>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</si>
  <si>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</si>
  <si>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</si>
  <si>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</si>
  <si>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</si>
  <si>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</si>
  <si>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</si>
  <si>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</si>
  <si>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</si>
  <si>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</si>
  <si>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</si>
  <si>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</si>
  <si>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</si>
  <si>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</si>
  <si>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</si>
  <si>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</si>
  <si>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</si>
  <si>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</si>
  <si>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</si>
  <si>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</si>
  <si>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</si>
  <si>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</si>
  <si>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</si>
  <si>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</si>
  <si>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</si>
  <si>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</si>
  <si>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</si>
  <si>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</si>
  <si>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</si>
  <si>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</si>
  <si>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</si>
  <si>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</si>
  <si>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</si>
  <si>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</si>
  <si>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</si>
  <si>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</si>
  <si>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</si>
  <si>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</si>
  <si>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</si>
  <si>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</si>
  <si>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</si>
  <si>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</si>
  <si>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</si>
  <si>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</si>
  <si>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</si>
  <si>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</si>
  <si>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</si>
  <si>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</si>
  <si>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</si>
  <si>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</si>
  <si>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</si>
  <si>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</si>
  <si>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</si>
  <si>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</si>
  <si>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</si>
  <si>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</si>
  <si>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</si>
  <si>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</si>
  <si>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</si>
  <si>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</si>
  <si>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</si>
  <si>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</si>
  <si>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</si>
  <si>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</si>
  <si>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</si>
  <si>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</si>
  <si>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</si>
  <si>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</si>
  <si>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</si>
  <si>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</si>
  <si>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</si>
  <si>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</si>
  <si>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</si>
  <si>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</si>
  <si>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</si>
  <si>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</si>
  <si>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</si>
  <si>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</si>
  <si>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</si>
  <si>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</si>
  <si>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</si>
  <si>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</si>
  <si>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</si>
  <si>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</si>
  <si>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</si>
  <si>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</si>
  <si>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</si>
  <si>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</si>
  <si>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</si>
  <si>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</si>
  <si>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</si>
  <si>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</si>
  <si>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</si>
  <si>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</si>
  <si>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</si>
  <si>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</si>
  <si>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</si>
  <si>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</si>
  <si>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</si>
  <si>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</si>
  <si>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</si>
  <si>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</si>
  <si>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</si>
  <si>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</si>
  <si>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</si>
  <si>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</si>
  <si>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</si>
  <si>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</si>
  <si>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</si>
  <si>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</si>
  <si>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</si>
  <si>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</si>
  <si>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</si>
  <si>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</si>
  <si>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</si>
  <si>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</si>
  <si>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</si>
  <si>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</si>
  <si>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</si>
  <si>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</si>
  <si>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</si>
  <si>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</si>
  <si>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</si>
  <si>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</si>
  <si>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</si>
  <si>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</si>
  <si>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</si>
  <si>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</si>
  <si>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</si>
  <si>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</si>
  <si>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</si>
  <si>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</si>
  <si>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</si>
  <si>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</si>
  <si>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</si>
  <si>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</si>
  <si>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</si>
  <si>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</si>
  <si>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</si>
  <si>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</si>
  <si>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</si>
  <si>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</si>
  <si>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</si>
  <si>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</si>
  <si>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</si>
  <si>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</si>
  <si>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</si>
  <si>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</si>
  <si>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</si>
  <si>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</si>
  <si>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</si>
  <si>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</si>
  <si>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</si>
  <si>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</si>
  <si>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</si>
  <si>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</si>
  <si>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</si>
  <si>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</si>
  <si>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</si>
  <si>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</si>
  <si>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</si>
  <si>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</si>
  <si>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</si>
  <si>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</si>
  <si>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</si>
  <si>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</si>
  <si>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</si>
  <si>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</si>
  <si>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</si>
  <si>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</si>
  <si>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</si>
  <si>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</si>
  <si>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</si>
  <si>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</si>
  <si>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</si>
  <si>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</si>
  <si>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</si>
  <si>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</si>
  <si>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</si>
  <si>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</si>
  <si>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</si>
  <si>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</si>
  <si>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</si>
  <si>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</si>
  <si>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</si>
  <si>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</si>
  <si>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</si>
  <si>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</si>
  <si>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</si>
  <si>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</si>
  <si>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</si>
  <si>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</si>
  <si>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</si>
  <si>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</si>
  <si>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</si>
  <si>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</si>
  <si>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</si>
  <si>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</si>
  <si>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</si>
  <si>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</si>
  <si>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</si>
  <si>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</si>
  <si>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</si>
  <si>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</si>
  <si>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</si>
  <si>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</si>
  <si>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</si>
  <si>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</si>
  <si>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</si>
  <si>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</si>
  <si>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</si>
  <si>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</si>
  <si>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</si>
  <si>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</si>
  <si>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</si>
  <si>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</si>
  <si>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</si>
  <si>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</si>
  <si>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</si>
  <si>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</si>
  <si>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</si>
  <si>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</si>
  <si>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</si>
  <si>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</si>
  <si>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</si>
  <si>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</si>
  <si>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</si>
  <si>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</si>
  <si>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</si>
  <si>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</si>
  <si>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</si>
  <si>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</si>
  <si>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</si>
  <si>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</si>
  <si>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</si>
  <si>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</si>
  <si>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</si>
  <si>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</si>
  <si>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</si>
  <si>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</si>
  <si>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</si>
  <si>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</si>
  <si>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</si>
  <si>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</si>
  <si>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</si>
  <si>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</si>
  <si>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</si>
  <si>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</si>
  <si>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</si>
  <si>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</si>
  <si>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</si>
  <si>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</si>
  <si>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</si>
  <si>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</si>
  <si>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</si>
  <si>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</si>
  <si>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</si>
  <si>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</si>
  <si>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</si>
  <si>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</si>
  <si>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</si>
  <si>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</si>
  <si>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</si>
  <si>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</si>
  <si>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</si>
  <si>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</si>
  <si>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</si>
  <si>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</si>
  <si>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</si>
  <si>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</si>
  <si>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</si>
  <si>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</si>
  <si>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</si>
  <si>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</si>
  <si>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</si>
  <si>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</si>
  <si>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</si>
  <si>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</si>
  <si>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</si>
  <si>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</si>
  <si>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</si>
  <si>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</si>
  <si>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</si>
  <si>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</si>
  <si>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</si>
  <si>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</si>
  <si>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</si>
  <si>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</si>
  <si>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</si>
  <si>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</si>
  <si>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</si>
  <si>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</si>
  <si>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</si>
  <si>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</si>
  <si>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</si>
  <si>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</si>
  <si>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</si>
  <si>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</si>
  <si>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</si>
  <si>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</si>
  <si>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</si>
  <si>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</si>
  <si>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</si>
  <si>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</si>
  <si>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</si>
  <si>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</si>
  <si>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</si>
  <si>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</si>
  <si>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</si>
  <si>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</si>
  <si>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</si>
  <si>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</si>
  <si>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</si>
  <si>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</si>
  <si>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</si>
  <si>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</si>
  <si>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</si>
  <si>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</si>
  <si>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</si>
  <si>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</si>
  <si>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</si>
  <si>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</si>
  <si>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</si>
  <si>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</si>
  <si>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</si>
  <si>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</si>
  <si>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</si>
  <si>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</si>
  <si>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</si>
  <si>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</si>
  <si>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</si>
  <si>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</si>
  <si>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</si>
  <si>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</si>
  <si>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</si>
  <si>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</si>
  <si>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</si>
  <si>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</si>
  <si>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</si>
  <si>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</si>
  <si>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</si>
  <si>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</si>
  <si>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</si>
  <si>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</si>
  <si>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</si>
  <si>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</si>
  <si>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</si>
  <si>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</si>
  <si>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</si>
  <si>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</si>
  <si>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</si>
  <si>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</si>
  <si>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</si>
  <si>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</si>
  <si>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</si>
  <si>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</si>
  <si>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</si>
  <si>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</si>
  <si>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</si>
  <si>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</si>
  <si>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</si>
  <si>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</si>
  <si>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</si>
  <si>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</si>
  <si>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</si>
  <si>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</si>
  <si>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</si>
  <si>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</si>
  <si>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</si>
  <si>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</si>
  <si>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</si>
  <si>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</si>
  <si>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</si>
  <si>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</si>
  <si>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</si>
  <si>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</si>
  <si>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</si>
  <si>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</si>
  <si>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</si>
  <si>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</si>
  <si>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</si>
  <si>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</si>
  <si>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</si>
  <si>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</si>
  <si>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</si>
  <si>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</si>
  <si>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</si>
  <si>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</si>
  <si>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</si>
  <si>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</si>
  <si>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</si>
  <si>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</si>
  <si>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</si>
  <si>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</si>
  <si>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</si>
  <si>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</si>
  <si>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</si>
  <si>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</si>
  <si>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</si>
  <si>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</si>
  <si>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</si>
  <si>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</si>
  <si>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</si>
  <si>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</si>
  <si>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</si>
  <si>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</si>
  <si>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</si>
  <si>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</si>
  <si>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</si>
  <si>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</si>
  <si>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</si>
  <si>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</si>
  <si>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</si>
  <si>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</si>
  <si>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</si>
  <si>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</si>
  <si>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</si>
  <si>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</si>
  <si>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</si>
  <si>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</si>
  <si>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</si>
  <si>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</si>
  <si>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</si>
  <si>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</si>
  <si>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</si>
  <si>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</si>
  <si>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</si>
  <si>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</si>
  <si>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</si>
  <si>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</si>
  <si>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</si>
  <si>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</si>
  <si>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</si>
  <si>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</si>
  <si>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</si>
  <si>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</si>
  <si>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</si>
  <si>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</si>
  <si>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</si>
  <si>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</si>
  <si>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</si>
  <si>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</si>
  <si>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</si>
  <si>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</si>
  <si>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</si>
  <si>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</si>
  <si>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</si>
  <si>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</si>
  <si>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</si>
  <si>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</si>
  <si>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</si>
  <si>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</si>
  <si>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</si>
  <si>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</si>
  <si>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</si>
  <si>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</si>
  <si>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</si>
  <si>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</si>
  <si>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</si>
  <si>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</si>
  <si>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</si>
  <si>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</si>
  <si>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</si>
  <si>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</si>
  <si>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</si>
  <si>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</si>
  <si>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</si>
  <si>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</si>
  <si>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</si>
  <si>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</si>
  <si>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</si>
  <si>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</si>
  <si>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</si>
  <si>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</si>
  <si>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</si>
  <si>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</si>
  <si>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</si>
  <si>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</si>
  <si>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</si>
  <si>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</si>
  <si>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</si>
  <si>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</si>
  <si>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</si>
  <si>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</si>
  <si>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</si>
  <si>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</si>
  <si>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</si>
  <si>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</si>
  <si>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</si>
  <si>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</si>
  <si>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</si>
  <si>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</si>
  <si>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</si>
  <si>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</si>
  <si>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</si>
  <si>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</si>
  <si>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</si>
  <si>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</si>
  <si>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</si>
  <si>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</si>
  <si>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</si>
  <si>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</si>
  <si>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</si>
  <si>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</si>
  <si>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</si>
  <si>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</si>
  <si>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</si>
  <si>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</si>
  <si>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</si>
  <si>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</si>
  <si>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</si>
  <si>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</si>
  <si>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</si>
  <si>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</si>
  <si>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</si>
  <si>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</si>
  <si>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</si>
  <si>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</si>
  <si>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</si>
  <si>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</si>
  <si>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</si>
  <si>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</si>
  <si>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</si>
  <si>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</si>
  <si>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</si>
  <si>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</si>
  <si>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</si>
  <si>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</si>
  <si>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</si>
  <si>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</si>
  <si>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</si>
  <si>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</si>
  <si>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</si>
  <si>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</si>
  <si>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</si>
  <si>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</si>
  <si>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</si>
  <si>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</si>
  <si>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</si>
  <si>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</si>
  <si>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</si>
  <si>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</si>
  <si>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</si>
  <si>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</si>
  <si>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</si>
  <si>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</si>
  <si>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</si>
  <si>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</si>
  <si>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</si>
  <si>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</si>
  <si>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</si>
  <si>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</si>
  <si>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</si>
  <si>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</si>
  <si>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</si>
  <si>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</si>
  <si>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</si>
  <si>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</si>
  <si>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</si>
  <si>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</si>
  <si>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</si>
  <si>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</si>
  <si>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</si>
  <si>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</si>
  <si>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</si>
  <si>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</si>
  <si>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</si>
  <si>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</si>
  <si>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</si>
  <si>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</si>
  <si>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</si>
  <si>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</si>
  <si>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</si>
  <si>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</si>
  <si>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</si>
  <si>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</si>
  <si>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</si>
  <si>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</si>
  <si>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</si>
  <si>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</si>
  <si>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</si>
  <si>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</si>
  <si>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</si>
  <si>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</si>
  <si>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</si>
  <si>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</si>
  <si>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</si>
  <si>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</si>
  <si>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</si>
  <si>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</si>
  <si>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</si>
  <si>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</si>
  <si>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</si>
  <si>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</si>
  <si>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</si>
  <si>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</si>
  <si>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</si>
  <si>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</si>
  <si>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</si>
  <si>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</si>
  <si>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</si>
  <si>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</si>
  <si>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</si>
  <si>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</si>
  <si>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</si>
  <si>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</si>
  <si>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</si>
  <si>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</si>
  <si>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</si>
  <si>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</si>
  <si>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</si>
  <si>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</si>
  <si>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</si>
  <si>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</si>
  <si>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</si>
  <si>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</si>
  <si>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</si>
  <si>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</si>
  <si>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</si>
  <si>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</si>
  <si>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</si>
  <si>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</si>
  <si>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</si>
  <si>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</si>
  <si>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</si>
  <si>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</si>
  <si>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</si>
  <si>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</si>
  <si>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</si>
  <si>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</si>
  <si>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</si>
  <si>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</si>
  <si>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</si>
  <si>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</si>
  <si>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</si>
  <si>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</si>
  <si>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</si>
  <si>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</si>
  <si>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</si>
  <si>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</si>
  <si>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</si>
  <si>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</si>
  <si>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</si>
  <si>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</si>
  <si>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</si>
  <si>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</si>
  <si>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</si>
  <si>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</si>
  <si>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</si>
  <si>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</si>
  <si>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</si>
  <si>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</si>
  <si>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</si>
  <si>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</si>
  <si>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</si>
  <si>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</si>
  <si>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</si>
  <si>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</si>
  <si>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</si>
  <si>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</si>
  <si>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</si>
  <si>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</si>
  <si>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</si>
  <si>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</si>
  <si>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</si>
  <si>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</si>
  <si>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</si>
  <si>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</si>
  <si>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</si>
  <si>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</si>
  <si>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</si>
  <si>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</si>
  <si>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</si>
  <si>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</si>
  <si>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</si>
  <si>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</si>
  <si>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</si>
  <si>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</si>
  <si>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</si>
  <si>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</si>
  <si>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</si>
  <si>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</si>
  <si>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</si>
  <si>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</si>
  <si>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</si>
  <si>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</si>
  <si>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</si>
  <si>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</si>
  <si>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</si>
  <si>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</si>
  <si>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</si>
  <si>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</si>
  <si>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</si>
  <si>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</si>
  <si>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</si>
  <si>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</si>
  <si>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</si>
  <si>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</si>
  <si>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</si>
  <si>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</si>
  <si>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</si>
  <si>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</si>
  <si>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</si>
  <si>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</si>
  <si>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</si>
  <si>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</si>
  <si>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</si>
  <si>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</si>
  <si>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</si>
  <si>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</si>
  <si>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</si>
  <si>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</si>
  <si>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</si>
  <si>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</si>
  <si>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</si>
  <si>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</si>
  <si>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</si>
  <si>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</si>
  <si>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</si>
  <si>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</si>
  <si>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</si>
  <si>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</si>
  <si>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</si>
  <si>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</si>
  <si>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</si>
  <si>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</si>
  <si>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</si>
  <si>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</si>
  <si>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</si>
  <si>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</si>
  <si>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</si>
  <si>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</si>
  <si>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</si>
  <si>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</si>
  <si>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</si>
  <si>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</si>
  <si>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</si>
  <si>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</si>
  <si>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</si>
  <si>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</si>
  <si>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</si>
  <si>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</si>
  <si>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</si>
  <si>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</si>
  <si>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</si>
  <si>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</si>
  <si>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</si>
  <si>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</si>
  <si>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</si>
  <si>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</si>
  <si>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</si>
  <si>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</si>
  <si>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</si>
  <si>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</si>
  <si>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</si>
  <si>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</si>
  <si>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</si>
  <si>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</si>
  <si>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</si>
  <si>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</si>
  <si>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</si>
  <si>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</si>
  <si>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</si>
  <si>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</si>
  <si>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</si>
  <si>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</si>
  <si>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</si>
  <si>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</si>
  <si>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</si>
  <si>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</si>
  <si>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</si>
  <si>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</si>
  <si>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</si>
  <si>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</si>
  <si>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</si>
  <si>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</si>
  <si>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</si>
  <si>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</si>
  <si>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</si>
  <si>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</si>
  <si>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</si>
  <si>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</si>
  <si>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</si>
  <si>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</si>
  <si>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</si>
  <si>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</si>
  <si>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</si>
  <si>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</si>
  <si>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</si>
  <si>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</si>
  <si>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</si>
  <si>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</si>
  <si>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</si>
  <si>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</si>
  <si>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</si>
  <si>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</si>
  <si>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</si>
  <si>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</si>
  <si>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</si>
  <si>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</si>
  <si>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</si>
  <si>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</si>
  <si>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</si>
  <si>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</si>
  <si>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</si>
  <si>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</si>
  <si>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</si>
  <si>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</si>
  <si>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</si>
  <si>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</si>
  <si>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</si>
  <si>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</si>
  <si>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</si>
  <si>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</si>
  <si>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</si>
  <si>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</si>
  <si>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</si>
  <si>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</si>
  <si>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</si>
  <si>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</si>
  <si>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</si>
  <si>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</si>
  <si>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</si>
  <si>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</si>
  <si>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</si>
  <si>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</si>
  <si>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</si>
  <si>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</si>
  <si>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</si>
  <si>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</si>
  <si>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</si>
  <si>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</si>
  <si>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</si>
  <si>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</si>
  <si>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</si>
  <si>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</si>
  <si>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</si>
  <si>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</si>
  <si>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</si>
  <si>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</si>
  <si>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</si>
  <si>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</si>
  <si>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</si>
  <si>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</si>
  <si>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</si>
  <si>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</si>
  <si>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</si>
  <si>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</si>
  <si>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</si>
  <si>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</si>
  <si>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</si>
  <si>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</si>
  <si>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</si>
  <si>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</si>
  <si>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</si>
  <si>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</si>
  <si>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</si>
  <si>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</si>
  <si>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</si>
  <si>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</si>
  <si>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</si>
  <si>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</si>
  <si>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</si>
  <si>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</si>
  <si>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</si>
  <si>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</si>
  <si>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</si>
  <si>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</si>
  <si>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</si>
  <si>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</si>
  <si>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</si>
  <si>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</si>
  <si>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</si>
  <si>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</si>
  <si>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</si>
  <si>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</si>
  <si>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</si>
  <si>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</si>
  <si>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</si>
  <si>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</si>
  <si>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</si>
  <si>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</si>
  <si>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</si>
  <si>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</si>
  <si>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</si>
  <si>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</si>
  <si>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</si>
  <si>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</si>
  <si>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</si>
  <si>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</si>
  <si>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</si>
  <si>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</si>
  <si>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</si>
  <si>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</si>
  <si>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</si>
  <si>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</si>
  <si>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</si>
  <si>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</si>
  <si>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</si>
  <si>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</si>
  <si>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</si>
  <si>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</si>
  <si>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</si>
  <si>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</si>
  <si>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</si>
  <si>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</si>
  <si>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</si>
  <si>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</si>
  <si>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</si>
  <si>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</si>
  <si>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</si>
  <si>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</si>
  <si>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</si>
  <si>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</si>
  <si>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</si>
  <si>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</si>
  <si>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</si>
  <si>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</si>
  <si>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</si>
  <si>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</si>
  <si>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</si>
  <si>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</si>
  <si>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</si>
  <si>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</si>
  <si>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</si>
  <si>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</si>
  <si>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</si>
  <si>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</si>
  <si>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</si>
  <si>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</si>
  <si>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</si>
  <si>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</si>
  <si>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</si>
  <si>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</si>
  <si>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</si>
  <si>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</si>
  <si>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</si>
  <si>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</si>
  <si>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</si>
  <si>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</si>
  <si>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</si>
  <si>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</si>
  <si>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</si>
  <si>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</si>
  <si>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</si>
  <si>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</si>
  <si>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</si>
  <si>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</si>
  <si>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</si>
  <si>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</si>
  <si>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</si>
  <si>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</si>
  <si>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</si>
  <si>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</si>
  <si>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</si>
  <si>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</si>
  <si>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</si>
  <si>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</si>
  <si>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</si>
  <si>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</si>
  <si>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</si>
  <si>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</si>
  <si>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</si>
  <si>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</si>
  <si>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</si>
  <si>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</si>
  <si>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</si>
  <si>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</si>
  <si>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</si>
  <si>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</si>
  <si>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</si>
  <si>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</si>
  <si>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</si>
  <si>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</si>
  <si>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</si>
  <si>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</si>
  <si>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</si>
  <si>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</si>
  <si>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</si>
  <si>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</si>
  <si>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</si>
  <si>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</si>
  <si>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</si>
  <si>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</si>
  <si>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</si>
  <si>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</si>
  <si>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</si>
  <si>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</si>
  <si>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</si>
  <si>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</si>
  <si>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</si>
  <si>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</si>
  <si>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</si>
  <si>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</si>
  <si>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</si>
  <si>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</si>
  <si>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</si>
  <si>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</si>
  <si>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</si>
  <si>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</si>
  <si>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</si>
  <si>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</si>
  <si>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</si>
  <si>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</si>
  <si>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</si>
  <si>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</si>
  <si>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</si>
  <si>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</si>
  <si>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</si>
  <si>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</si>
  <si>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</si>
  <si>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</si>
  <si>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</si>
  <si>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</si>
  <si>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</si>
  <si>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</si>
  <si>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</si>
  <si>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</si>
  <si>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</si>
  <si>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</si>
  <si>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</si>
  <si>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</si>
  <si>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</si>
  <si>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</si>
  <si>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</si>
  <si>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</si>
  <si>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</si>
  <si>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</si>
  <si>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</si>
  <si>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</si>
  <si>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</si>
  <si>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</si>
  <si>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</si>
  <si>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</si>
  <si>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</si>
  <si>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</si>
  <si>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</si>
  <si>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</si>
  <si>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</si>
  <si>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</si>
  <si>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</si>
  <si>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</si>
  <si>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</si>
  <si>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</si>
  <si>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</si>
  <si>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</si>
  <si>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</si>
  <si>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</si>
  <si>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</si>
  <si>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</si>
  <si>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</si>
  <si>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</si>
  <si>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</si>
  <si>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</si>
  <si>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</si>
  <si>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</si>
  <si>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</si>
  <si>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</si>
  <si>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</si>
  <si>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</si>
  <si>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</si>
  <si>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</si>
  <si>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</si>
  <si>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</si>
  <si>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</si>
  <si>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</si>
  <si>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</si>
  <si>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</si>
  <si>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</si>
  <si>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</si>
  <si>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</si>
  <si>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</si>
  <si>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</si>
  <si>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</si>
  <si>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</si>
  <si>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</si>
  <si>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</si>
  <si>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</si>
  <si>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</si>
  <si>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</si>
  <si>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</si>
  <si>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</si>
  <si>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</si>
  <si>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</si>
  <si>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</si>
  <si>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</si>
  <si>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</si>
  <si>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</si>
  <si>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</si>
  <si>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</si>
  <si>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</si>
  <si>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</si>
  <si>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</si>
  <si>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</si>
  <si>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</si>
  <si>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</si>
  <si>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</si>
  <si>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</si>
  <si>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</si>
  <si>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</si>
  <si>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</si>
  <si>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</si>
  <si>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</si>
  <si>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</si>
  <si>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</si>
  <si>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</si>
  <si>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</si>
  <si>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</si>
  <si>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</si>
  <si>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</si>
  <si>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</si>
  <si>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</si>
  <si>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</si>
  <si>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</si>
  <si>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</si>
  <si>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</si>
  <si>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</si>
  <si>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</si>
  <si>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</si>
  <si>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</si>
  <si>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</si>
  <si>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</si>
  <si>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</si>
  <si>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</si>
  <si>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</si>
  <si>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</si>
  <si>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</si>
  <si>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</si>
  <si>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</si>
  <si>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</si>
  <si>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</si>
  <si>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</si>
  <si>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</si>
  <si>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</si>
  <si>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</si>
  <si>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</si>
  <si>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</si>
  <si>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</si>
  <si>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</si>
  <si>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</si>
  <si>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</si>
  <si>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</si>
  <si>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</si>
  <si>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</si>
  <si>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</si>
  <si>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</si>
  <si>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</si>
  <si>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</si>
  <si>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</si>
  <si>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</si>
  <si>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</si>
  <si>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</si>
  <si>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</si>
  <si>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</si>
  <si>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</si>
  <si>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</si>
  <si>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</si>
  <si>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</si>
  <si>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</si>
  <si>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</si>
  <si>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</si>
  <si>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</si>
  <si>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</si>
  <si>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</si>
  <si>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</si>
  <si>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</si>
  <si>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</si>
  <si>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</si>
  <si>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</si>
  <si>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</si>
  <si>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</si>
  <si>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</si>
  <si>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</si>
  <si>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</si>
  <si>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</si>
  <si>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</si>
  <si>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</si>
  <si>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</si>
  <si>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</si>
  <si>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</si>
  <si>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</si>
  <si>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</si>
  <si>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</si>
  <si>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</si>
  <si>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</si>
  <si>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</si>
  <si>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</si>
  <si>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</si>
  <si>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</si>
  <si>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</si>
  <si>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</si>
  <si>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</si>
  <si>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</si>
  <si>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</si>
  <si>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</si>
  <si>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</si>
  <si>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</si>
  <si>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</si>
  <si>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</si>
  <si>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</si>
  <si>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</si>
  <si>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</si>
  <si>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</si>
  <si>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</si>
  <si>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</si>
  <si>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</si>
  <si>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</si>
  <si>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</si>
  <si>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</si>
  <si>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</si>
  <si>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</si>
  <si>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</si>
  <si>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</si>
  <si>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</si>
  <si>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</si>
  <si>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</si>
  <si>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</si>
  <si>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</si>
  <si>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</si>
  <si>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</si>
  <si>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</si>
  <si>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</si>
  <si>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</si>
  <si>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</si>
  <si>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</si>
  <si>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</si>
  <si>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</si>
  <si>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</si>
  <si>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</si>
  <si>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</si>
  <si>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</si>
  <si>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</si>
  <si>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</si>
  <si>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</si>
  <si>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</si>
  <si>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</si>
  <si>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</si>
  <si>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</si>
  <si>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</si>
  <si>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</si>
  <si>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</si>
  <si>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</si>
  <si>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</si>
  <si>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</si>
  <si>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</si>
  <si>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</si>
  <si>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</si>
  <si>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</si>
  <si>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</si>
  <si>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</si>
  <si>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</si>
  <si>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</si>
  <si>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</si>
  <si>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</si>
  <si>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</si>
  <si>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</si>
  <si>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</si>
  <si>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</si>
  <si>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</si>
  <si>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</si>
  <si>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</si>
  <si>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</si>
  <si>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</si>
  <si>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</si>
  <si>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</si>
  <si>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</si>
  <si>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</si>
  <si>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</si>
  <si>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</si>
  <si>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</si>
  <si>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</si>
  <si>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</si>
  <si>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</si>
  <si>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</si>
  <si>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</si>
  <si>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</si>
  <si>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</si>
  <si>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</si>
  <si>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</si>
  <si>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</si>
  <si>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</si>
  <si>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</si>
  <si>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</si>
  <si>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</si>
  <si>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</si>
  <si>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</si>
  <si>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</si>
  <si>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</si>
  <si>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</si>
  <si>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</si>
  <si>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</si>
  <si>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</si>
  <si>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</si>
  <si>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</si>
  <si>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</si>
  <si>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</si>
  <si>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</si>
  <si>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</si>
  <si>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</si>
  <si>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</si>
  <si>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</si>
  <si>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</si>
  <si>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</si>
  <si>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</si>
  <si>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</si>
  <si>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</si>
  <si>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</si>
  <si>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</si>
  <si>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</si>
  <si>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</si>
  <si>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</si>
  <si>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</si>
  <si>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</si>
  <si>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</si>
  <si>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</si>
  <si>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</si>
  <si>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</si>
  <si>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</si>
  <si>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</si>
  <si>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</si>
  <si>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</si>
  <si>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</si>
  <si>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</si>
  <si>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</si>
  <si>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</si>
  <si>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</si>
  <si>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</si>
  <si>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</si>
  <si>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</si>
  <si>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</si>
  <si>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</si>
  <si>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</si>
  <si>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</si>
  <si>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</si>
  <si>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</si>
  <si>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</si>
  <si>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</si>
  <si>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</si>
  <si>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</si>
  <si>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</si>
  <si>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</si>
  <si>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</si>
  <si>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</si>
  <si>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</si>
  <si>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</si>
  <si>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</si>
  <si>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</si>
  <si>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</si>
  <si>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</si>
  <si>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</si>
  <si>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</si>
  <si>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</si>
  <si>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</si>
  <si>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</si>
  <si>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</si>
  <si>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</si>
  <si>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</si>
  <si>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</si>
  <si>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</si>
  <si>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</si>
  <si>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</si>
  <si>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</si>
  <si>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</si>
  <si>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</si>
  <si>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</si>
  <si>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</si>
  <si>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</si>
  <si>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</si>
  <si>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</si>
  <si>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</si>
  <si>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</si>
  <si>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</si>
  <si>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</si>
  <si>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</si>
  <si>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</si>
  <si>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</si>
  <si>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</si>
  <si>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</si>
  <si>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</si>
  <si>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</si>
  <si>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</si>
  <si>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</si>
  <si>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</si>
  <si>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</si>
  <si>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</si>
  <si>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</si>
  <si>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</si>
  <si>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</si>
  <si>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</si>
  <si>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</si>
  <si>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</si>
  <si>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</si>
  <si>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</si>
  <si>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</si>
  <si>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</si>
  <si>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</si>
  <si>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</si>
  <si>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</si>
  <si>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</si>
  <si>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</si>
  <si>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</si>
  <si>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</si>
  <si>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</si>
  <si>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</si>
  <si>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</si>
  <si>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</si>
  <si>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</si>
  <si>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</si>
  <si>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</si>
  <si>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</si>
  <si>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</si>
  <si>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</si>
  <si>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</si>
  <si>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</si>
  <si>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</si>
  <si>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</si>
  <si>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</si>
  <si>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</si>
  <si>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</si>
  <si>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</si>
  <si>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</si>
  <si>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</si>
  <si>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</si>
  <si>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</si>
  <si>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</si>
  <si>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</si>
  <si>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</si>
  <si>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</si>
  <si>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</si>
  <si>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</si>
  <si>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</si>
  <si>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</si>
  <si>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</si>
  <si>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</si>
  <si>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</si>
  <si>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</si>
  <si>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</si>
  <si>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</si>
  <si>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</si>
  <si>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</si>
  <si>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</si>
  <si>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</si>
  <si>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</si>
  <si>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</si>
  <si>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</si>
  <si>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</si>
  <si>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</si>
  <si>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</si>
  <si>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</si>
  <si>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</si>
  <si>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</si>
  <si>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</si>
  <si>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</si>
  <si>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</si>
  <si>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</si>
  <si>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</si>
  <si>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</si>
  <si>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</si>
  <si>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</si>
  <si>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</si>
  <si>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</si>
  <si>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</si>
  <si>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</si>
  <si>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</si>
  <si>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</si>
  <si>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</si>
  <si>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</si>
  <si>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</si>
  <si>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</si>
  <si>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</si>
  <si>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</si>
  <si>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</si>
  <si>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</si>
  <si>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</si>
  <si>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</si>
  <si>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</si>
  <si>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</si>
  <si>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</si>
  <si>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</si>
  <si>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</si>
  <si>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</si>
  <si>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</si>
  <si>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</si>
  <si>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</si>
  <si>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</si>
  <si>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</si>
  <si>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</si>
  <si>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</si>
  <si>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</si>
  <si>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</si>
  <si>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</si>
  <si>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</si>
  <si>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</si>
  <si>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</si>
  <si>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</si>
  <si>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</si>
  <si>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</si>
  <si>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</si>
  <si>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</si>
  <si>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</si>
  <si>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</si>
  <si>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</si>
  <si>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</si>
  <si>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</si>
  <si>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</si>
  <si>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</si>
  <si>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</si>
  <si>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</si>
  <si>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</si>
  <si>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</si>
  <si>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</si>
  <si>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</si>
  <si>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</si>
  <si>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</si>
  <si>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</si>
  <si>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</si>
  <si>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</si>
  <si>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</si>
  <si>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</si>
  <si>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</si>
  <si>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</si>
  <si>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</si>
  <si>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</si>
  <si>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</si>
  <si>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</si>
  <si>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</si>
  <si>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</si>
  <si>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</si>
  <si>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</si>
  <si>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</si>
  <si>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</si>
  <si>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</si>
  <si>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</si>
  <si>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</si>
  <si>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</si>
  <si>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</si>
  <si>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</si>
  <si>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</si>
  <si>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</si>
  <si>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</si>
  <si>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</si>
  <si>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</si>
  <si>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</si>
  <si>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</si>
  <si>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</si>
  <si>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</si>
  <si>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</si>
  <si>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</si>
  <si>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</si>
  <si>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</si>
  <si>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</si>
  <si>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</si>
  <si>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</si>
  <si>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</si>
  <si>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</si>
  <si>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</si>
  <si>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</si>
  <si>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</si>
  <si>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</si>
  <si>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</si>
  <si>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</si>
  <si>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</si>
  <si>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</si>
  <si>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</si>
  <si>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</si>
  <si>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</si>
  <si>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</si>
  <si>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</si>
  <si>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</si>
  <si>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</si>
  <si>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</si>
  <si>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</si>
  <si>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</si>
  <si>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</si>
  <si>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</si>
  <si>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</si>
  <si>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</si>
  <si>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</si>
  <si>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</si>
  <si>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</si>
  <si>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</si>
  <si>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</si>
  <si>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</si>
  <si>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</si>
  <si>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</si>
  <si>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</si>
  <si>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</si>
  <si>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</si>
  <si>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</si>
  <si>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</si>
  <si>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</si>
  <si>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</si>
  <si>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</si>
  <si>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</si>
  <si>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</si>
  <si>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</si>
  <si>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</si>
  <si>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</si>
  <si>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</si>
  <si>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</si>
  <si>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</si>
  <si>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</si>
  <si>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</si>
  <si>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</si>
  <si>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</si>
  <si>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</si>
  <si>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</si>
  <si>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</si>
  <si>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</si>
  <si>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</si>
  <si>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</si>
  <si>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</si>
  <si>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</si>
  <si>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</si>
  <si>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</si>
  <si>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</si>
  <si>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</si>
  <si>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</si>
  <si>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</si>
  <si>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</si>
  <si>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</si>
  <si>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</si>
  <si>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</si>
  <si>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</si>
  <si>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</si>
  <si>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</si>
  <si>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</si>
  <si>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</si>
  <si>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</si>
  <si>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</si>
  <si>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</si>
  <si>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</si>
  <si>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</si>
  <si>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</si>
  <si>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</si>
  <si>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</si>
  <si>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</si>
  <si>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</si>
  <si>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</si>
  <si>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</si>
  <si>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</si>
  <si>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</si>
  <si>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</si>
  <si>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</si>
  <si>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</si>
  <si>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</si>
  <si>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</si>
  <si>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</si>
  <si>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</si>
  <si>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</si>
  <si>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</si>
  <si>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</si>
  <si>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</si>
  <si>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</si>
  <si>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</si>
  <si>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</si>
  <si>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</si>
  <si>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</si>
  <si>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</si>
  <si>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</si>
  <si>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</si>
  <si>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</si>
  <si>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</si>
  <si>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</si>
  <si>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</si>
  <si>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</si>
  <si>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</si>
  <si>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</si>
  <si>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</si>
  <si>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</si>
  <si>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</si>
  <si>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</si>
  <si>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</si>
  <si>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</si>
  <si>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</si>
  <si>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</si>
  <si>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</si>
  <si>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</si>
  <si>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</si>
  <si>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</si>
  <si>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</si>
  <si>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</si>
  <si>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</si>
  <si>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</si>
  <si>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</si>
  <si>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</si>
  <si>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</si>
  <si>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</si>
  <si>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</si>
  <si>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</si>
  <si>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</si>
  <si>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</si>
  <si>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</si>
  <si>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</si>
  <si>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</si>
  <si>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</si>
  <si>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</si>
  <si>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</si>
  <si>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</si>
  <si>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</si>
  <si>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</si>
  <si>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</si>
  <si>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</si>
  <si>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</si>
  <si>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</si>
  <si>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</si>
  <si>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</si>
  <si>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</si>
  <si>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</si>
  <si>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</si>
  <si>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</si>
  <si>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</si>
  <si>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</si>
  <si>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</si>
  <si>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</si>
  <si>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</si>
  <si>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</si>
  <si>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</si>
  <si>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</si>
  <si>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</si>
  <si>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</si>
  <si>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</si>
  <si>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</si>
  <si>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</si>
  <si>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</si>
  <si>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</si>
  <si>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</si>
  <si>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</si>
  <si>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</si>
  <si>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</si>
  <si>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</si>
  <si>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</si>
  <si>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</si>
  <si>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</si>
  <si>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</si>
  <si>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</si>
  <si>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</si>
  <si>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</si>
  <si>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</si>
  <si>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</si>
  <si>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</si>
  <si>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</si>
  <si>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</si>
  <si>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</si>
  <si>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</si>
  <si>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</si>
  <si>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</si>
  <si>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</si>
  <si>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</si>
  <si>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</si>
  <si>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</si>
  <si>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</si>
  <si>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</si>
  <si>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</si>
  <si>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</si>
  <si>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</si>
  <si>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</si>
  <si>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</si>
  <si>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</si>
  <si>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</si>
  <si>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</si>
  <si>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</si>
  <si>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</si>
  <si>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</si>
  <si>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</si>
  <si>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</si>
  <si>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</si>
  <si>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</si>
  <si>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</si>
  <si>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</si>
  <si>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</si>
  <si>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</si>
  <si>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</si>
  <si>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</si>
  <si>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</si>
  <si>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</si>
  <si>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</si>
  <si>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</si>
  <si>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</si>
  <si>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</si>
  <si>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</si>
  <si>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</si>
  <si>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</si>
  <si>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</si>
  <si>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</si>
  <si>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</si>
  <si>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</si>
  <si>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</si>
  <si>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</si>
  <si>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</si>
  <si>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</si>
  <si>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</si>
  <si>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</si>
  <si>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</si>
  <si>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</si>
  <si>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</si>
  <si>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</si>
  <si>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</si>
  <si>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</si>
  <si>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</si>
  <si>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</si>
  <si>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</si>
  <si>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</si>
  <si>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</si>
  <si>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</si>
  <si>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</si>
  <si>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</si>
  <si>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</si>
  <si>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</si>
  <si>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</si>
  <si>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</si>
  <si>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</si>
  <si>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</si>
  <si>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</si>
  <si>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</si>
  <si>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</si>
  <si>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</si>
  <si>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</si>
  <si>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</si>
  <si>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</si>
  <si>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</si>
  <si>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</si>
  <si>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</si>
  <si>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</si>
  <si>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</si>
  <si>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</si>
  <si>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</si>
  <si>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</si>
  <si>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</si>
  <si>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</si>
  <si>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</si>
  <si>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</si>
  <si>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</si>
  <si>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</si>
  <si>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</si>
  <si>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</si>
  <si>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</si>
  <si>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</si>
  <si>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</si>
  <si>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</si>
  <si>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</si>
  <si>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</si>
  <si>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</si>
  <si>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</si>
  <si>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</si>
  <si>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</si>
  <si>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</si>
  <si>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</si>
  <si>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</si>
  <si>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</si>
  <si>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</si>
  <si>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</si>
  <si>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</si>
  <si>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</si>
  <si>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</si>
  <si>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</si>
  <si>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</si>
  <si>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</si>
  <si>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</si>
  <si>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</si>
  <si>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</si>
  <si>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</si>
  <si>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</si>
  <si>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</si>
  <si>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</si>
  <si>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</si>
  <si>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</si>
  <si>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</si>
  <si>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</si>
  <si>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</si>
  <si>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</si>
  <si>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</si>
  <si>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</si>
  <si>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</si>
  <si>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</si>
  <si>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</si>
  <si>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</si>
  <si>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</si>
  <si>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</si>
  <si>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</si>
  <si>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</si>
  <si>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</si>
  <si>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</si>
  <si>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</si>
  <si>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</si>
  <si>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</si>
  <si>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</si>
  <si>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</si>
  <si>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</si>
  <si>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</si>
  <si>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</si>
  <si>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</si>
  <si>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</si>
  <si>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</si>
  <si>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</si>
  <si>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</si>
  <si>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</si>
  <si>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</si>
  <si>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</si>
  <si>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</si>
  <si>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</si>
  <si>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</si>
  <si>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</si>
  <si>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</si>
  <si>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</si>
  <si>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</si>
  <si>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</si>
  <si>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</si>
  <si>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</si>
  <si>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</si>
  <si>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</si>
  <si>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</si>
  <si>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</si>
  <si>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</si>
  <si>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</si>
  <si>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</si>
  <si>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</si>
  <si>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</si>
  <si>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</si>
  <si>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</si>
  <si>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</si>
  <si>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</si>
  <si>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</si>
  <si>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</si>
  <si>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</si>
  <si>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</si>
  <si>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</si>
  <si>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</si>
  <si>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</si>
  <si>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</si>
  <si>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</si>
  <si>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</si>
  <si>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</si>
  <si>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</si>
  <si>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</si>
  <si>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</si>
  <si>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</si>
  <si>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</si>
  <si>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</si>
  <si>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</si>
  <si>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</si>
  <si>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</si>
  <si>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</si>
  <si>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</si>
  <si>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</si>
  <si>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</si>
  <si>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</si>
  <si>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</si>
  <si>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</si>
  <si>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</si>
  <si>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</si>
  <si>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</si>
  <si>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</si>
  <si>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</si>
  <si>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</si>
  <si>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</si>
  <si>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</si>
  <si>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</si>
  <si>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</si>
  <si>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</si>
  <si>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</si>
  <si>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</si>
  <si>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</si>
  <si>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</si>
  <si>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</si>
  <si>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</si>
  <si>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</si>
  <si>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</si>
  <si>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</si>
  <si>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</si>
  <si>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</si>
  <si>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</si>
  <si>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</si>
  <si>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</si>
  <si>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</si>
  <si>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</si>
  <si>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</si>
  <si>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</si>
  <si>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</si>
  <si>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</si>
  <si>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</si>
  <si>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</si>
  <si>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</si>
  <si>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</si>
  <si>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</si>
  <si>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</si>
  <si>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</si>
  <si>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</si>
  <si>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</si>
  <si>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</si>
  <si>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</si>
  <si>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</si>
  <si>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</si>
  <si>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</si>
  <si>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</si>
  <si>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</si>
  <si>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</si>
  <si>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</si>
  <si>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</si>
  <si>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</si>
  <si>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</si>
  <si>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</si>
  <si>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</si>
  <si>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</si>
  <si>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</si>
  <si>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</si>
  <si>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</si>
  <si>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</si>
  <si>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</si>
  <si>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</si>
  <si>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</si>
  <si>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</si>
  <si>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</si>
  <si>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</si>
  <si>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</si>
  <si>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</si>
  <si>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</si>
  <si>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</si>
  <si>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</si>
  <si>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</si>
  <si>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</si>
  <si>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</si>
  <si>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</si>
  <si>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</si>
  <si>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</si>
  <si>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</si>
  <si>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</si>
  <si>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</si>
  <si>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</si>
  <si>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</si>
  <si>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</si>
  <si>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</si>
  <si>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</si>
  <si>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</si>
  <si>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</si>
  <si>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</si>
  <si>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</si>
  <si>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</si>
  <si>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</si>
  <si>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</si>
  <si>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</si>
  <si>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</si>
  <si>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</si>
  <si>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</si>
  <si>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</si>
  <si>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</si>
  <si>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</si>
  <si>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</si>
  <si>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</si>
  <si>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</si>
  <si>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</si>
  <si>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</si>
  <si>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</si>
  <si>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</si>
  <si>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</si>
  <si>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</si>
  <si>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</si>
  <si>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</si>
  <si>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</si>
  <si>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</si>
  <si>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</si>
  <si>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</si>
  <si>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</si>
  <si>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</si>
  <si>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</si>
  <si>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</si>
  <si>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</si>
  <si>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</si>
  <si>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</si>
  <si>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</si>
  <si>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</si>
  <si>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</si>
  <si>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</si>
  <si>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</si>
  <si>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</si>
  <si>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</si>
  <si>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</si>
  <si>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</si>
  <si>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</si>
  <si>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</si>
  <si>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</si>
  <si>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</si>
  <si>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</si>
  <si>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</si>
  <si>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</si>
  <si>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</si>
  <si>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</si>
  <si>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</si>
  <si>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</si>
  <si>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</si>
  <si>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</si>
  <si>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</si>
  <si>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</si>
  <si>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</si>
  <si>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</si>
  <si>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</si>
  <si>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</si>
  <si>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</si>
  <si>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</si>
  <si>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</si>
  <si>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</si>
  <si>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</si>
  <si>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</si>
  <si>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</si>
  <si>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</si>
  <si>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</si>
  <si>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</si>
  <si>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</si>
  <si>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</si>
  <si>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</si>
  <si>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</si>
  <si>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</si>
  <si>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</si>
  <si>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</si>
  <si>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</si>
  <si>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</si>
  <si>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</si>
  <si>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</si>
  <si>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</si>
  <si>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</si>
  <si>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</si>
  <si>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</si>
  <si>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</si>
  <si>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</si>
  <si>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</si>
  <si>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</si>
  <si>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</si>
  <si>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</si>
  <si>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</si>
  <si>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</si>
  <si>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</si>
  <si>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</si>
  <si>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</si>
  <si>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</si>
  <si>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</si>
  <si>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</si>
  <si>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</si>
  <si>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</si>
  <si>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</si>
  <si>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</si>
  <si>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</si>
  <si>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</si>
  <si>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</si>
  <si>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</si>
  <si>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</si>
  <si>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</si>
  <si>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</si>
  <si>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</si>
  <si>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</si>
  <si>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</si>
  <si>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</si>
  <si>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</si>
  <si>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</si>
  <si>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</si>
  <si>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</si>
  <si>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</si>
  <si>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</si>
  <si>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</si>
  <si>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</si>
  <si>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</si>
  <si>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</si>
  <si>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</si>
  <si>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</si>
  <si>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</si>
  <si>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</si>
  <si>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</si>
  <si>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</si>
  <si>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</si>
  <si>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</si>
  <si>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</si>
  <si>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</si>
  <si>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</si>
  <si>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</si>
  <si>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</si>
  <si>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</si>
  <si>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</si>
  <si>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</si>
  <si>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</si>
  <si>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</si>
  <si>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</si>
  <si>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</si>
  <si>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</si>
  <si>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</si>
  <si>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</si>
  <si>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</si>
  <si>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</si>
  <si>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</si>
  <si>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</si>
  <si>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</si>
  <si>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</si>
  <si>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</si>
  <si>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</si>
  <si>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</si>
  <si>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</si>
  <si>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</si>
  <si>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</si>
  <si>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</si>
  <si>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</si>
  <si>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</si>
  <si>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</si>
  <si>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</si>
  <si>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</si>
  <si>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</si>
  <si>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</si>
  <si>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</si>
  <si>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</si>
  <si>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</si>
  <si>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</si>
  <si>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</si>
  <si>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</si>
  <si>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</si>
  <si>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</si>
  <si>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</si>
  <si>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</si>
  <si>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</si>
  <si>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</si>
  <si>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</si>
  <si>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</si>
  <si>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</si>
  <si>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</si>
  <si>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</si>
  <si>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</si>
  <si>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</si>
  <si>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</si>
  <si>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</si>
  <si>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</si>
  <si>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</si>
  <si>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</si>
  <si>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</si>
  <si>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</si>
  <si>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</si>
  <si>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</si>
  <si>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</si>
  <si>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</si>
  <si>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</si>
  <si>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</si>
  <si>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</si>
  <si>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</si>
  <si>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</si>
  <si>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</si>
  <si>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</si>
  <si>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</si>
  <si>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</si>
  <si>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</si>
  <si>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</si>
  <si>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</si>
  <si>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</si>
  <si>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</si>
  <si>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</si>
  <si>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</si>
  <si>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</si>
  <si>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</si>
  <si>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</si>
  <si>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</si>
  <si>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</si>
  <si>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</si>
  <si>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</si>
  <si>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</si>
  <si>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</si>
  <si>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</si>
  <si>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</si>
  <si>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</si>
  <si>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</si>
  <si>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</si>
  <si>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</si>
  <si>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</si>
  <si>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</si>
  <si>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</si>
  <si>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</si>
  <si>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</si>
  <si>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</si>
  <si>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</si>
  <si>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</si>
  <si>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</si>
  <si>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</si>
  <si>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</si>
  <si>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</si>
  <si>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</si>
  <si>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</si>
  <si>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</si>
  <si>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</si>
  <si>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</si>
  <si>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</si>
  <si>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</si>
  <si>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</si>
  <si>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</si>
  <si>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</si>
  <si>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</si>
  <si>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</si>
  <si>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</si>
  <si>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</si>
  <si>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</si>
  <si>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</si>
  <si>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</si>
  <si>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</si>
  <si>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</si>
  <si>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</si>
  <si>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</si>
  <si>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</si>
  <si>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</si>
  <si>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</si>
  <si>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</si>
  <si>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</si>
  <si>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</si>
  <si>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</si>
  <si>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</si>
  <si>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</si>
  <si>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</si>
  <si>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</si>
  <si>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</si>
  <si>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</si>
  <si>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</si>
  <si>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</si>
  <si>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</si>
  <si>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</si>
  <si>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</si>
  <si>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</si>
  <si>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</si>
  <si>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</si>
  <si>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</si>
  <si>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</si>
  <si>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</si>
  <si>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</si>
  <si>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</si>
  <si>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</si>
  <si>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</si>
  <si>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</si>
  <si>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</si>
  <si>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</si>
  <si>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</si>
  <si>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</si>
  <si>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</si>
  <si>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</si>
  <si>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</si>
  <si>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</si>
  <si>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</si>
  <si>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</si>
  <si>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</si>
  <si>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</si>
  <si>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</si>
  <si>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</si>
  <si>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</si>
  <si>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</si>
  <si>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</si>
  <si>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</si>
  <si>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</si>
  <si>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</si>
  <si>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</si>
  <si>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</si>
  <si>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</si>
  <si>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</si>
  <si>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</si>
  <si>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</si>
  <si>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</si>
  <si>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</si>
  <si>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</si>
  <si>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</si>
  <si>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</si>
  <si>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</si>
  <si>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</si>
  <si>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</si>
  <si>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</si>
  <si>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</si>
  <si>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</si>
  <si>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</si>
  <si>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</si>
  <si>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</si>
  <si>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</si>
  <si>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</si>
  <si>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</si>
  <si>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</si>
  <si>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</si>
  <si>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</si>
  <si>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</si>
  <si>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</si>
  <si>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</si>
  <si>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</si>
  <si>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</si>
  <si>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</si>
  <si>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</si>
  <si>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</si>
  <si>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</si>
  <si>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</si>
  <si>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</si>
  <si>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</si>
  <si>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</si>
  <si>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</si>
  <si>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</si>
  <si>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</si>
  <si>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</si>
  <si>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</si>
  <si>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</si>
  <si>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</si>
  <si>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</si>
  <si>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</si>
  <si>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</si>
  <si>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</si>
  <si>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</si>
  <si>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</si>
  <si>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</si>
  <si>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</si>
  <si>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</si>
  <si>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</si>
  <si>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</si>
  <si>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</si>
  <si>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</si>
  <si>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</si>
  <si>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</si>
  <si>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</si>
  <si>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</si>
  <si>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</si>
  <si>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</si>
  <si>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</si>
  <si>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</si>
  <si>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</si>
  <si>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</si>
  <si>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</si>
  <si>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</si>
  <si>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</si>
  <si>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</si>
  <si>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</si>
  <si>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</si>
  <si>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</si>
  <si>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</si>
  <si>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</si>
  <si>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</si>
  <si>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</si>
  <si>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</si>
  <si>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</si>
  <si>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</si>
  <si>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</si>
  <si>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</si>
  <si>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</si>
  <si>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</si>
  <si>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</si>
  <si>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</si>
  <si>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</si>
  <si>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</si>
  <si>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</si>
  <si>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</si>
  <si>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</si>
  <si>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</si>
  <si>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</si>
  <si>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</si>
  <si>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</si>
  <si>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</si>
  <si>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</si>
  <si>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</si>
  <si>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</si>
  <si>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</si>
  <si>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</si>
  <si>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</si>
  <si>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</si>
  <si>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</si>
  <si>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</si>
  <si>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</si>
  <si>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</si>
  <si>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</si>
  <si>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</si>
  <si>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</si>
  <si>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</si>
  <si>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</si>
  <si>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</si>
  <si>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</si>
  <si>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</si>
  <si>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</si>
  <si>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</si>
  <si>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</si>
  <si>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</si>
  <si>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</si>
  <si>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</si>
  <si>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</si>
  <si>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</si>
  <si>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</si>
  <si>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</si>
  <si>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</si>
  <si>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</si>
  <si>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</si>
  <si>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</si>
  <si>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</si>
  <si>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</si>
  <si>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</si>
  <si>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</si>
  <si>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</si>
  <si>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</si>
  <si>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</si>
  <si>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</si>
  <si>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</si>
  <si>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</si>
  <si>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</si>
  <si>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</si>
  <si>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</si>
  <si>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</si>
  <si>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</si>
  <si>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</si>
  <si>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</si>
  <si>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</si>
  <si>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</si>
  <si>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</si>
  <si>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</si>
  <si>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</si>
  <si>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</si>
  <si>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</si>
  <si>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</si>
  <si>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</si>
  <si>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</si>
  <si>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</si>
  <si>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</si>
  <si>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</si>
  <si>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</si>
  <si>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</si>
  <si>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</si>
  <si>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</si>
  <si>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</si>
  <si>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</si>
  <si>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</si>
  <si>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</si>
  <si>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</si>
  <si>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</si>
  <si>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</si>
  <si>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</si>
  <si>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</si>
  <si>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</si>
  <si>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</si>
  <si>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</si>
  <si>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</si>
  <si>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</si>
  <si>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</si>
  <si>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</si>
  <si>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</si>
  <si>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</si>
  <si>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</si>
  <si>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</si>
  <si>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</si>
  <si>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</si>
  <si>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</si>
  <si>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</si>
  <si>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</si>
  <si>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</si>
  <si>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</si>
  <si>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</si>
  <si>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</si>
  <si>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</si>
  <si>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</si>
  <si>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</si>
  <si>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</si>
  <si>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</si>
  <si>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</si>
  <si>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</si>
  <si>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</si>
  <si>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</si>
  <si>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</si>
  <si>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</si>
  <si>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</si>
  <si>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</si>
  <si>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</si>
  <si>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</si>
  <si>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</si>
  <si>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</si>
  <si>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</si>
  <si>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</si>
  <si>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</si>
  <si>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</si>
  <si>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</si>
  <si>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</si>
  <si>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</si>
  <si>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</si>
  <si>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</si>
  <si>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</si>
  <si>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</si>
  <si>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</si>
  <si>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</si>
  <si>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</si>
  <si>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</si>
  <si>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</si>
  <si>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</si>
  <si>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</si>
  <si>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</si>
  <si>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</si>
  <si>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</si>
  <si>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</si>
  <si>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</si>
  <si>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</si>
  <si>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</si>
  <si>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</si>
  <si>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</si>
  <si>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</si>
  <si>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</si>
  <si>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</si>
  <si>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</si>
  <si>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</si>
  <si>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</si>
  <si>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</si>
  <si>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</si>
  <si>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</si>
  <si>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</si>
  <si>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</si>
  <si>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</si>
  <si>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</si>
  <si>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</si>
  <si>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</si>
  <si>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</si>
  <si>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</si>
  <si>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</si>
  <si>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</si>
  <si>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</si>
  <si>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</si>
  <si>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</si>
  <si>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</si>
  <si>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</si>
  <si>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</si>
  <si>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</si>
  <si>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</si>
  <si>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</si>
  <si>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</si>
  <si>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</si>
  <si>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</si>
  <si>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</si>
  <si>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</si>
  <si>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</si>
  <si>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</si>
  <si>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</si>
  <si>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</si>
  <si>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</si>
  <si>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</si>
  <si>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</si>
  <si>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</si>
  <si>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</si>
  <si>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</si>
  <si>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</si>
  <si>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</si>
  <si>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</si>
  <si>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</si>
  <si>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</si>
  <si>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</si>
  <si>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</si>
  <si>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</si>
  <si>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</si>
  <si>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</si>
  <si>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</si>
  <si>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</si>
  <si>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</si>
  <si>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</si>
  <si>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</si>
  <si>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</si>
  <si>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</si>
  <si>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</si>
  <si>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</si>
  <si>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</si>
  <si>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</si>
  <si>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</si>
  <si>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</si>
  <si>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</si>
  <si>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</si>
  <si>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</si>
  <si>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</si>
  <si>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</si>
  <si>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</si>
  <si>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</si>
  <si>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</si>
  <si>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</si>
  <si>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</si>
  <si>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</si>
  <si>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</si>
  <si>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</si>
  <si>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</si>
  <si>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</si>
  <si>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</si>
  <si>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</si>
  <si>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</si>
  <si>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</si>
  <si>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</si>
  <si>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</si>
  <si>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</si>
  <si>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</si>
  <si>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</si>
  <si>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</si>
  <si>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</si>
  <si>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</si>
  <si>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</si>
  <si>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</si>
  <si>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</si>
  <si>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</si>
  <si>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</si>
  <si>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</si>
  <si>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</si>
  <si>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</si>
  <si>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</si>
  <si>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</si>
  <si>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</si>
  <si>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</si>
  <si>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</si>
  <si>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</si>
  <si>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</si>
  <si>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</si>
  <si>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</si>
  <si>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</si>
  <si>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</si>
  <si>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</si>
  <si>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</si>
  <si>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</si>
  <si>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</si>
  <si>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</si>
  <si>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</si>
  <si>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</si>
  <si>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</si>
  <si>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</si>
  <si>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</si>
  <si>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</si>
  <si>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</si>
  <si>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</si>
  <si>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</si>
  <si>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</si>
  <si>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</si>
  <si>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</si>
  <si>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</si>
  <si>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</si>
  <si>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</si>
  <si>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</si>
  <si>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</si>
  <si>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</si>
  <si>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</si>
  <si>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</si>
  <si>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</si>
  <si>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</si>
  <si>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</si>
  <si>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</si>
  <si>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</si>
  <si>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</si>
  <si>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</si>
  <si>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</si>
  <si>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</si>
  <si>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</si>
  <si>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</si>
  <si>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</si>
  <si>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</si>
  <si>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</si>
  <si>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</si>
  <si>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</si>
  <si>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</si>
  <si>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</si>
  <si>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</si>
  <si>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</si>
  <si>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</si>
  <si>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</si>
  <si>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</si>
  <si>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</si>
  <si>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</si>
  <si>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</si>
  <si>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</si>
  <si>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</si>
  <si>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</si>
  <si>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</si>
  <si>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</si>
  <si>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</si>
  <si>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</si>
  <si>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</si>
  <si>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</si>
  <si>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</si>
  <si>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</si>
  <si>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</si>
  <si>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</si>
  <si>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</si>
  <si>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</si>
  <si>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</si>
  <si>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</si>
  <si>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</si>
  <si>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</si>
  <si>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</si>
  <si>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</si>
  <si>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</si>
  <si>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</si>
  <si>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</si>
  <si>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</si>
  <si>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</si>
  <si>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</si>
  <si>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</si>
  <si>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</si>
  <si>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</si>
  <si>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</si>
  <si>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</si>
  <si>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</si>
  <si>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</si>
  <si>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</si>
  <si>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</si>
  <si>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</si>
  <si>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</si>
  <si>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</si>
  <si>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</si>
  <si>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</si>
  <si>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</si>
  <si>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</si>
  <si>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</si>
  <si>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</si>
  <si>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</si>
  <si>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</si>
  <si>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</si>
  <si>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</si>
  <si>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</si>
  <si>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</si>
  <si>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</si>
  <si>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</si>
  <si>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</si>
  <si>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</si>
  <si>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</si>
  <si>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</si>
  <si>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</si>
  <si>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</si>
  <si>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</si>
  <si>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</si>
  <si>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</si>
  <si>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</si>
  <si>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</si>
  <si>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</si>
  <si>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</si>
  <si>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</si>
  <si>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</si>
  <si>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</si>
  <si>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</si>
  <si>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</si>
  <si>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</si>
  <si>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</si>
  <si>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</si>
  <si>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</si>
  <si>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</si>
  <si>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</si>
  <si>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</si>
  <si>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</si>
  <si>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</si>
  <si>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</si>
  <si>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</si>
  <si>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</si>
  <si>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</si>
  <si>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</si>
  <si>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</si>
  <si>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</si>
  <si>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</si>
  <si>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</si>
  <si>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</si>
  <si>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</si>
  <si>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</si>
  <si>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</si>
  <si>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</si>
  <si>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</si>
  <si>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</si>
  <si>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</si>
  <si>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</si>
  <si>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</si>
  <si>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</si>
  <si>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</si>
  <si>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</si>
  <si>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</si>
  <si>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</si>
  <si>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</si>
  <si>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</si>
  <si>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</si>
  <si>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</si>
  <si>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</si>
  <si>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</si>
  <si>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</si>
  <si>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</si>
  <si>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</si>
  <si>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</si>
  <si>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</si>
  <si>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</si>
  <si>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</si>
  <si>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</si>
  <si>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</si>
  <si>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</si>
  <si>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</si>
  <si>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</si>
  <si>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</si>
  <si>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</si>
  <si>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</si>
  <si>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</si>
  <si>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</si>
  <si>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</si>
  <si>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</si>
  <si>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</si>
  <si>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</si>
  <si>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</si>
  <si>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</si>
  <si>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</si>
  <si>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</si>
  <si>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</si>
  <si>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</si>
  <si>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</si>
  <si>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</si>
  <si>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</si>
  <si>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</si>
  <si>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</si>
  <si>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</si>
  <si>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</si>
  <si>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</si>
  <si>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</si>
  <si>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</si>
  <si>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</si>
  <si>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</si>
  <si>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</si>
  <si>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</si>
  <si>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</si>
  <si>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</si>
  <si>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</si>
  <si>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</si>
  <si>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</si>
  <si>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</si>
  <si>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</si>
  <si>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</si>
  <si>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</si>
  <si>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</si>
  <si>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</si>
  <si>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</si>
  <si>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</si>
  <si>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</si>
  <si>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</si>
  <si>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</si>
  <si>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</si>
  <si>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</si>
  <si>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</si>
  <si>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</si>
  <si>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</si>
  <si>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</si>
  <si>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</si>
  <si>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</si>
  <si>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</si>
  <si>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</si>
  <si>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</si>
  <si>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</si>
  <si>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</si>
  <si>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</si>
  <si>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</si>
  <si>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</si>
  <si>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</si>
  <si>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</si>
  <si>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</si>
  <si>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</si>
  <si>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</si>
  <si>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</si>
  <si>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</si>
  <si>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</si>
  <si>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</si>
  <si>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</si>
  <si>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</si>
  <si>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</si>
  <si>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</si>
  <si>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</si>
  <si>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</si>
  <si>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</si>
  <si>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</si>
  <si>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</si>
  <si>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</si>
  <si>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</si>
  <si>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</si>
  <si>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</si>
  <si>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</si>
  <si>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</si>
  <si>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</si>
  <si>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</si>
  <si>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</si>
  <si>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</si>
  <si>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</si>
  <si>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</si>
  <si>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</si>
  <si>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</si>
  <si>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</si>
  <si>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</si>
  <si>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</si>
  <si>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</si>
  <si>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</si>
  <si>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</si>
  <si>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</si>
  <si>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</si>
  <si>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</si>
  <si>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</si>
  <si>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</si>
  <si>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</si>
  <si>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</si>
  <si>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</si>
  <si>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</si>
  <si>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</si>
  <si>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</si>
  <si>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</si>
  <si>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</si>
  <si>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</si>
  <si>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</si>
  <si>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</si>
  <si>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</si>
  <si>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</si>
  <si>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</si>
  <si>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</si>
  <si>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</si>
  <si>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</si>
  <si>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</si>
  <si>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</si>
  <si>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</si>
  <si>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</si>
  <si>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</si>
  <si>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</si>
  <si>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</si>
  <si>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</si>
  <si>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</si>
  <si>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</si>
  <si>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</si>
  <si>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</si>
  <si>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</si>
  <si>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</si>
  <si>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</si>
  <si>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</si>
  <si>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</si>
  <si>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</si>
  <si>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</si>
  <si>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</si>
  <si>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</si>
  <si>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</si>
  <si>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</si>
  <si>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</si>
  <si>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</si>
  <si>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</si>
  <si>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</si>
  <si>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</si>
  <si>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</si>
  <si>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</si>
  <si>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</si>
  <si>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</si>
  <si>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</si>
  <si>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</si>
  <si>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</si>
  <si>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</si>
  <si>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</si>
  <si>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</si>
  <si>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</si>
  <si>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</si>
  <si>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</si>
  <si>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</si>
  <si>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</si>
  <si>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</si>
  <si>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</si>
  <si>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</si>
  <si>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</si>
  <si>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</si>
  <si>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</si>
  <si>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</si>
  <si>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</si>
  <si>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</si>
  <si>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</si>
  <si>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</si>
  <si>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</si>
  <si>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</si>
  <si>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</si>
  <si>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</si>
  <si>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</si>
  <si>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</si>
  <si>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</si>
  <si>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</si>
  <si>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</si>
  <si>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</si>
  <si>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</si>
  <si>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</si>
  <si>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</si>
  <si>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</si>
  <si>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</si>
  <si>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</si>
  <si>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</si>
  <si>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</si>
  <si>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</si>
  <si>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</si>
  <si>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</si>
  <si>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</si>
  <si>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</si>
  <si>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</si>
  <si>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</si>
  <si>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</si>
  <si>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</si>
  <si>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</si>
  <si>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</si>
  <si>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</si>
  <si>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</si>
  <si>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</si>
  <si>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</si>
  <si>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</si>
  <si>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</si>
  <si>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</si>
  <si>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</si>
  <si>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</si>
  <si>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</si>
  <si>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</si>
  <si>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</si>
  <si>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</si>
  <si>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</si>
  <si>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</si>
  <si>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</si>
  <si>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</si>
  <si>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</si>
  <si>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</si>
  <si>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</si>
  <si>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</si>
  <si>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</si>
  <si>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</si>
  <si>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</si>
  <si>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</si>
  <si>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</si>
  <si>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</si>
  <si>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</si>
  <si>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</si>
  <si>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</si>
  <si>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</si>
  <si>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</si>
  <si>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</si>
  <si>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</si>
  <si>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</si>
  <si>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</si>
  <si>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</si>
  <si>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</si>
  <si>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</si>
  <si>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</si>
  <si>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</si>
  <si>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</si>
  <si>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</si>
  <si>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</si>
  <si>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</si>
  <si>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</si>
  <si>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</si>
  <si>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</si>
  <si>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</si>
  <si>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</si>
  <si>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</si>
  <si>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</si>
  <si>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</si>
  <si>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</si>
  <si>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</si>
  <si>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</si>
  <si>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</si>
  <si>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</si>
  <si>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</si>
  <si>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</si>
  <si>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</si>
  <si>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</si>
  <si>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</si>
  <si>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</si>
  <si>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</si>
  <si>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</si>
  <si>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</si>
  <si>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</si>
  <si>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</si>
  <si>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</si>
  <si>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</si>
  <si>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</si>
  <si>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</si>
  <si>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</si>
  <si>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</si>
  <si>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</si>
  <si>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</si>
  <si>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</si>
  <si>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</si>
  <si>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</si>
  <si>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</si>
  <si>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</si>
  <si>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</si>
  <si>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</si>
  <si>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</si>
  <si>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</si>
  <si>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</si>
  <si>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</si>
  <si>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</si>
  <si>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</si>
  <si>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</si>
  <si>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</si>
  <si>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</si>
  <si>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</si>
  <si>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</si>
  <si>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</si>
  <si>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</si>
  <si>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</si>
  <si>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</si>
  <si>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</si>
  <si>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</si>
  <si>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</si>
  <si>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</si>
  <si>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</si>
  <si>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</si>
  <si>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</si>
  <si>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</si>
  <si>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</si>
  <si>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</si>
  <si>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</si>
  <si>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</si>
  <si>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</si>
  <si>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</si>
  <si>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</si>
  <si>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</si>
  <si>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</si>
  <si>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</si>
  <si>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</si>
  <si>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</si>
  <si>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</si>
  <si>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</si>
  <si>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</si>
  <si>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</si>
  <si>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</si>
  <si>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</si>
  <si>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</si>
  <si>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</si>
  <si>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</si>
  <si>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</si>
  <si>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</si>
  <si>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</si>
  <si>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</si>
  <si>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</si>
  <si>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</si>
  <si>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</si>
  <si>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</si>
  <si>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</si>
  <si>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</si>
  <si>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</si>
  <si>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</si>
  <si>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</si>
  <si>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</si>
  <si>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</si>
  <si>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</si>
  <si>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</si>
  <si>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</si>
  <si>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</si>
  <si>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</si>
  <si>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</si>
  <si>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</si>
  <si>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</si>
  <si>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</si>
  <si>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</si>
  <si>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</si>
  <si>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</si>
  <si>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</si>
  <si>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</si>
  <si>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</si>
  <si>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</si>
  <si>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</si>
  <si>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</si>
  <si>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</si>
  <si>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</si>
  <si>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</si>
  <si>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</si>
  <si>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</si>
  <si>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</si>
  <si>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</si>
  <si>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</si>
  <si>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</si>
  <si>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</si>
  <si>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</si>
  <si>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</si>
  <si>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</si>
  <si>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</si>
  <si>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</si>
  <si>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</si>
  <si>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</si>
  <si>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</si>
  <si>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</si>
  <si>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</si>
  <si>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</si>
  <si>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</si>
  <si>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</si>
  <si>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</si>
  <si>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</si>
  <si>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</si>
  <si>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</si>
  <si>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</si>
  <si>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</si>
  <si>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</si>
  <si>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</si>
  <si>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</si>
  <si>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</si>
  <si>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</si>
  <si>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</si>
  <si>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</si>
  <si>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</si>
  <si>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</si>
  <si>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</si>
  <si>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</si>
  <si>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</si>
  <si>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</si>
  <si>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</si>
  <si>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</si>
  <si>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</si>
  <si>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</si>
  <si>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</si>
  <si>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</si>
  <si>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</si>
  <si>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</si>
  <si>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</si>
  <si>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</si>
  <si>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</si>
  <si>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</si>
  <si>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</si>
  <si>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</si>
  <si>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</si>
  <si>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</si>
  <si>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</si>
  <si>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</si>
  <si>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</si>
  <si>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</si>
  <si>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</si>
  <si>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</si>
  <si>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</si>
  <si>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</si>
  <si>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</si>
  <si>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</si>
  <si>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</si>
  <si>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</si>
  <si>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</si>
  <si>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</si>
  <si>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</si>
  <si>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</si>
  <si>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</si>
  <si>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</si>
  <si>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</si>
  <si>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</si>
  <si>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</si>
  <si>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</si>
  <si>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</si>
  <si>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</si>
  <si>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</si>
  <si>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</si>
  <si>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</si>
  <si>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</si>
  <si>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</si>
  <si>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</si>
  <si>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</si>
  <si>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</si>
  <si>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</si>
  <si>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</si>
  <si>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</si>
  <si>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</si>
  <si>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</si>
  <si>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</si>
  <si>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</si>
  <si>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</si>
  <si>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</si>
  <si>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PCM-20251121-00001112</t>
  </si>
  <si>
    <t xml:space="preserve">access night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</si>
  <si>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</si>
  <si>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</si>
  <si>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</si>
  <si>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</si>
  <si>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</si>
  <si>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</si>
  <si>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</si>
  <si>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</si>
  <si>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</si>
  <si>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</si>
  <si>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</si>
  <si>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</si>
  <si>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</si>
  <si>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</si>
  <si>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PCM-20251121-00000955</t>
  </si>
  <si>
    <t>team TS at site</t>
  </si>
  <si>
    <t>PCM-20251121-00001128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</si>
</sst>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2" totalsRowShown="0" headerRowDxfId="48" dataDxfId="47" headerRowBorderDxfId="45" tableBorderDxfId="46" totalsRowBorderDxfId="44">
  <autoFilter ref="A1:L4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0" totalsRowShown="0" headerRowDxfId="15" dataDxfId="14" headerRowBorderDxfId="12" tableBorderDxfId="13">
  <autoFilter ref="A1:L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319.97148182870296</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45982.919907754629</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45982.919907754629</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45982.919907754629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45982.919907754629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45982.919907754629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45982.919907754629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45982.919907754629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45982.919907754629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45982.919907754629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45982.919907754629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45982.919907754629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45982.919907754629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45982.919907754629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45982.919907754629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45982.919907754629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45982.919907754629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45982.919907754629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45982.919907754629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45982.919907754629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45982.919907754629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45982.919907754629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45982.919907754629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45982.919907754629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45982.919907754629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45982.919907754629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45982.919907754629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45982.919907754629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45982.919907754629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45982.919907754629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45982.919907754629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45982.919907754629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45982.919907754629</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45982.919907754629</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45982.919907754629</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45982.919907754629</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45982.919907754629</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45982.919907754629</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45982.919907754629</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45982.919907754629</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45982.919907754629</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45982.919907754629</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45982.919907754629</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45982.919907754629</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45982.919907754629</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45982.919907754629</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45982.919907754629</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45982.919907754629</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45982.919907754629</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6E8719F5-26E2-4E08-A987-307FE899529B}"/>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157.92006979166763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45982.919907754629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45982.919907754629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45982.919907754629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45982.919907754629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45982.919907754629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45982.919907754629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45982.919907754629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45982.919907754629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45982.919907754629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45982.919907754629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45982.919907754629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45982.919907754629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45982.919907754629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45982.919907754629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45982.919907754629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45982.919907754629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45982.919907754629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45982.919907754629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45982.919907754629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45982.919907754629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45982.919907754629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45982.919907754629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45982.919907754629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45982.919907754629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45982.919907754629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45982.919907754629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45982.919907754629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45982.919907754629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45982.919907754629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45982.919907754629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45982.919907754629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45982.919907754629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45982.919907754629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45982.919907754629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45982.919907754629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45982.919907754629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45982.919907754629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45982.919907754629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45982.919907754629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45982.919907754629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45982.919907754629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45982.919907754629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45982.919907754629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45982.919907754629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45982.919907754629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45982.919907754629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45982.919907754629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45982.919907754629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45982.919907754629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45982.919907754629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45982.919907754629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45982.919907754629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45982.919907754629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45982.919907754629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45982.919907754629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45982.919907754629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45982.919907754629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45982.919907754629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45982.919907754629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45982.919907754629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45982.919907754629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45982.919907754629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45982.919907754629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45982.919907754629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45982.919907754629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45982.919907754629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45982.919907754629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45982.919907754629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45982.919907754629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45982.919907754629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45982.919907754629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45982.919907754629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45982.919907754629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45982.919907754629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45982.919907754629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45982.919907754629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45982.919907754629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45982.919907754629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45982.919907754629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45982.919907754629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45982.919907754629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45982.919907754629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45982.919907754629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45982.919907754629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45982.919907754629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45982.919907754629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45982.919907754629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45982.919907754629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45982.919907754629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45982.919907754629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45982.919907754629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45982.919907754629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45982.919907754629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45982.919907754629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45982.919907754629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45982.919907754629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45982.919907754629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45982.919907754629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45982.919907754629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45982.919907754629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45982.919907754629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45982.919907754629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45982.919907754629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45982.919907754629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45982.919907754629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45982.919907754629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45982.919907754629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45982.919907754629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45982.919907754629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45982.919907754629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45982.919907754629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45982.919907754629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45982.919907754629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45982.919907754629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45982.919907754629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45982.919907754629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45982.919907754629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45982.919907754629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45982.919907754629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45982.919907754629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45982.919907754629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45982.919907754629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45982.919907754629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45982.919907754629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45982.919907754629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45982.919907754629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45982.919907754629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45982.919907754629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45982.919907754629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45982.919907754629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45982.919907754629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45982.919907754629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45982.919907754629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45982.919907754629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45982.919907754629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45982.919907754629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45982.919907754629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45982.919907754629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45982.919907754629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45982.919907754629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45982.919907754629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45982.919907754629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45982.919907754629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45982.919907754629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45982.919907754629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45982.919907754629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45982.919907754629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45982.919907754629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45982.919907754629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45982.919907754629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45982.919907754629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45982.919907754629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45982.919907754629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45982.919907754629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45982.919907754629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45982.919907754629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45982.919907754629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45982.919907754629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45982.919907754629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45982.919907754629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45982.919907754629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45982.919907754629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45982.919907754629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45982.919907754629</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45982.919907754629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45982.919907754629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45982.919907754629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45982.919907754629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45982.919907754629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45982.919907754629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45982.919907754629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45982.919907754629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45982.919907754629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45982.919907754629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45982.919907754629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45982.919907754629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45982.919907754629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45982.919907754629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45982.919907754629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45982.919907754629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45982.919907754629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45982.919907754629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45982.919907754629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45982.919907754629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45982.919907754629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45982.919907754629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45982.919907754629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45982.919907754629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45982.919907754629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45982.919907754629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45982.919907754629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45982.919907754629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45982.919907754629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45982.919907754629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45982.919907754629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45982.919907754629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45982.919907754629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45982.919907754629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45982.919907754629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45982.919907754629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45982.919907754629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45982.919907754629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45982.919907754629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45982.919907754629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45982.919907754629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45982.919907754629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45982.919907754629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45982.919907754629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45982.919907754629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45982.919907754629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45982.919907754629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45982.919907754629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45982.919907754629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45982.919907754629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45982.919907754629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45982.919907754629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45982.919907754629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45982.919907754629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45982.919907754629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45982.919907754629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45982.919907754629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45982.919907754629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45982.919907754629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45982.919907754629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45982.919907754629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45982.919907754629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45982.919907754629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45982.919907754629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45982.919907754629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45982.919907754629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45982.919907754629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45982.919907754629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45982.919907754629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45982.919907754629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45982.919907754629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45982.919907754629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45982.919907754629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45982.919907754629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45982.919907754629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45982.919907754629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45982.919907754629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45982.919907754629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45982.919907754629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45982.919907754629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45982.919907754629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45982.919907754629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45982.919907754629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45982.919907754629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45982.919907754629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45982.919907754629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45982.919907754629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45982.919907754629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45982.919907754629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45982.919907754629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45982.919907754629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45982.919907754629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45982.919907754629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45982.919907754629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45982.919907754629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45982.919907754629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45982.919907754629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45982.919907754629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45982.919907754629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45982.919907754629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45982.919907754629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45982.919907754629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45982.919907754629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45982.919907754629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45982.919907754629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45982.919907754629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45982.919907754629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45982.919907754629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45982.919907754629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45982.919907754629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45982.919907754629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45982.919907754629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45982.919907754629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45982.919907754629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45982.919907754629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45982.919907754629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45982.919907754629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45982.919907754629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45982.919907754629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45982.919907754629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45982.919907754629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45982.919907754629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45982.919907754629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45982.919907754629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45982.919907754629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45982.919907754629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45982.919907754629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45982.919907754629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45982.919907754629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45982.919907754629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45982.919907754629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45982.919907754629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45982.919907754629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45982.919907754629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45982.919907754629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45982.919907754629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45982.919907754629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45982.919907754629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45982.919907754629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45982.919907754629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45982.919907754629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45982.919907754629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45982.919907754629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45982.919907754629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45982.919907754629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45982.919907754629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45982.919907754629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45982.919907754629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45982.919907754629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45982.919907754629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45982.919907754629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45982.919907754629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45982.919907754629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45982.919907754629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45982.919907754629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45982.919907754629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45982.919907754629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45982.919907754629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45982.919907754629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45982.919907754629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45982.919907754629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45982.919907754629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45982.919907754629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45982.919907754629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45982.919907754629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45982.919907754629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45982.919907754629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45982.919907754629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45982.919907754629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45982.919907754629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45982.919907754629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45982.919907754629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45982.919907754629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45982.919907754629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45982.919907754629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45982.919907754629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45982.919907754629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45982.919907754629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45982.919907754629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45982.919907754629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45982.919907754629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45982.919907754629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45982.919907754629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45982.919907754629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45982.919907754629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45982.919907754629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45982.919907754629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45982.919907754629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45982.919907754629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45982.919907754629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45982.919907754629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45982.919907754629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45982.919907754629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45982.919907754629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45982.919907754629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45982.919907754629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45982.919907754629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45982.919907754629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45982.919907754629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45982.919907754629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45982.919907754629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45982.919907754629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45982.919907754629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45982.919907754629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45982.919907754629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45982.919907754629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45982.919907754629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45982.919907754629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45982.919907754629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45982.919907754629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45982.919907754629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45982.919907754629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45982.919907754629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45982.919907754629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45982.919907754629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45982.919907754629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45982.919907754629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45982.919907754629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45982.919907754629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45982.919907754629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45982.919907754629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45982.919907754629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45982.919907754629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45982.919907754629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45982.919907754629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45982.919907754629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45982.919907754629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45982.919907754629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45982.919907754629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45982.919907754629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45982.919907754629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45982.919907754629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45982.919907754629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45982.919907754629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45982.919907754629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45982.919907754629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45982.919907754629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45982.919907754629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45982.919907754629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45982.919907754629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45982.919907754629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45982.919907754629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45982.919907754629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45982.919907754629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45982.919907754629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45982.919907754629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45982.919907754629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45982.919907754629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45982.919907754629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45982.919907754629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45982.919907754629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45982.919907754629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45982.919907754629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45982.919907754629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45982.919907754629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45982.919907754629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45982.919907754629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45982.919907754629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45982.919907754629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45982.919907754629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45982.919907754629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45982.919907754629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45982.919907754629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45982.919907754629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45982.919907754629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45982.919907754629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45982.919907754629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45982.919907754629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45982.919907754629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45982.919907754629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45982.919907754629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45982.919907754629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45982.919907754629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45982.919907754629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45982.919907754629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45982.919907754629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45982.919907754629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45982.919907754629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45982.919907754629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45982.919907754629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45982.919907754629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45982.919907754629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45982.919907754629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45982.919907754629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45982.919907754629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45982.919907754629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45982.919907754629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45982.919907754629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45982.919907754629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45982.919907754629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45982.919907754629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45982.919907754629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45982.919907754629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45982.919907754629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45982.919907754629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45982.919907754629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45982.919907754629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45982.919907754629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45982.919907754629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45982.919907754629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45982.919907754629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45982.919907754629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45982.919907754629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45982.919907754629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45982.919907754629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45982.919907754629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45982.919907754629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45982.919907754629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45982.919907754629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45982.919907754629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45982.919907754629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45982.919907754629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45982.919907754629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45982.919907754629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45982.919907754629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45982.919907754629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45982.919907754629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45982.919907754629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45982.919907754629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45982.919907754629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45982.919907754629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45982.919907754629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45982.919907754629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45982.919907754629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45982.919907754629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45982.919907754629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45982.919907754629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45982.919907754629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45982.919907754629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45982.919907754629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45982.919907754629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45982.919907754629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45982.919907754629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45982.919907754629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45982.919907754629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45982.919907754629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45982.919907754629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45982.919907754629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45982.919907754629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45982.919907754629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45982.919907754629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45982.919907754629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45982.919907754629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45982.919907754629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45982.919907754629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45982.919907754629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45982.919907754629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45982.919907754629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45982.919907754629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45982.919907754629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45982.919907754629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45982.919907754629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45982.919907754629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45982.919907754629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45982.919907754629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45982.919907754629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45982.919907754629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45982.919907754629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45982.919907754629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45982.919907754629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45982.919907754629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45982.919907754629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45982.919907754629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45982.919907754629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45982.919907754629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45982.919907754629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45982.919907754629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45982.919907754629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45982.919907754629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45982.919907754629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45982.919907754629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45982.919907754629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45982.919907754629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45982.919907754629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45982.919907754629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45982.919907754629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45982.919907754629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45982.919907754629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45982.919907754629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45982.919907754629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45982.919907754629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45982.919907754629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45982.919907754629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45982.919907754629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45982.919907754629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45982.919907754629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45982.919907754629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45982.919907754629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45982.919907754629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45982.919907754629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45982.919907754629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45982.919907754629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45982.919907754629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45982.919907754629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45982.919907754629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45982.919907754629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45982.919907754629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45982.919907754629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45982.919907754629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45982.919907754629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45982.919907754629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45982.919907754629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45982.919907754629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45982.919907754629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45982.919907754629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45982.919907754629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45982.919907754629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45982.919907754629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45982.919907754629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45982.919907754629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45982.919907754629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45982.919907754629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45982.919907754629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45982.919907754629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45982.919907754629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45982.919907754629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45982.919907754629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45982.919907754629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45982.919907754629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45982.919907754629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45982.919907754629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45982.919907754629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45982.919907754629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45982.919907754629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45982.919907754629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45982.919907754629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45982.919907754629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45982.919907754629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45982.919907754629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45982.919907754629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45982.919907754629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45982.919907754629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45982.919907754629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45982.919907754629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45982.919907754629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45982.919907754629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45982.919907754629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45982.919907754629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45982.919907754629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45982.919907754629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45982.919907754629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45982.919907754629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45982.919907754629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45982.919907754629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45982.919907754629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45982.919907754629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45982.919907754629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45982.919907754629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45982.919907754629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45982.919907754629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45982.919907754629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45982.919907754629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45982.919907754629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45982.919907754629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45982.919907754629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45982.919907754629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45982.919907754629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45982.919907754629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45982.919907754629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45982.919907754629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45982.919907754629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45982.919907754629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45982.919907754629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45982.919907754629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45982.919907754629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45982.919907754629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45982.919907754629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45982.919907754629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45982.919907754629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45982.919907754629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45982.919907754629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45982.919907754629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45982.919907754629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45982.919907754629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45982.919907754629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45982.919907754629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45982.919907754629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45982.919907754629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45982.919907754629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45982.919907754629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45982.919907754629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45982.919907754629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45982.919907754629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45982.919907754629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45982.919907754629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45982.919907754629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45982.919907754629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45982.919907754629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45982.919907754629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45982.919907754629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45982.919907754629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45982.919907754629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45982.919907754629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45982.919907754629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45982.919907754629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45982.919907754629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45982.919907754629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45982.919907754629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45982.919907754629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45982.919907754629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45982.919907754629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45982.919907754629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45982.919907754629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45982.919907754629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45982.919907754629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45982.919907754629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45982.919907754629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45982.919907754629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45982.919907754629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45982.919907754629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45982.919907754629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45982.919907754629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45982.919907754629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45982.919907754629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45982.919907754629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45982.919907754629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45982.919907754629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45982.919907754629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45982.919907754629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45982.919907754629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45982.919907754629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45982.919907754629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45982.919907754629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45982.919907754629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45982.919907754629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45982.919907754629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45982.919907754629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45982.919907754629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45982.919907754629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45982.919907754629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45982.919907754629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45982.919907754629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45982.919907754629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45982.919907754629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45982.919907754629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45982.919907754629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45982.919907754629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45982.919907754629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45982.919907754629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45982.919907754629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45982.919907754629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45982.919907754629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45982.919907754629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45982.919907754629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45982.919907754629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45982.919907754629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45982.919907754629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45982.919907754629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45982.919907754629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45982.919907754629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45982.919907754629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45982.919907754629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45982.919907754629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45982.919907754629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45982.919907754629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45982.919907754629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45982.919907754629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45982.919907754629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45982.919907754629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45982.919907754629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45982.919907754629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45982.919907754629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45982.919907754629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45982.919907754629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45982.919907754629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45982.919907754629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45982.919907754629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45982.919907754629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45982.919907754629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45982.919907754629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45982.919907754629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45982.919907754629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45982.919907754629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45982.919907754629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45982.919907754629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45982.919907754629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45982.919907754629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45982.919907754629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45982.919907754629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45982.919907754629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45982.919907754629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45982.919907754629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45982.919907754629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45982.919907754629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45982.919907754629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45982.919907754629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45982.919907754629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45982.919907754629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45982.919907754629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45982.919907754629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45982.919907754629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45982.919907754629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45982.919907754629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45982.919907754629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45982.919907754629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45982.919907754629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45982.919907754629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45982.919907754629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45982.919907754629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45982.919907754629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45982.919907754629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45982.919907754629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45982.919907754629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45982.919907754629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45982.919907754629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45982.919907754629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45982.919907754629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45982.919907754629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45982.919907754629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45982.919907754629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45982.919907754629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45982.919907754629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45982.919907754629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45982.919907754629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45982.919907754629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45982.919907754629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45982.919907754629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45982.919907754629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45982.919907754629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45982.919907754629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45982.919907754629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45982.919907754629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45982.919907754629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45982.919907754629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45982.919907754629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45982.919907754629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45982.919907754629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45982.919907754629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45982.919907754629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45982.919907754629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45982.919907754629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45982.919907754629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45982.919907754629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45982.919907754629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45982.919907754629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45982.919907754629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45982.919907754629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45982.919907754629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45982.919907754629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45982.919907754629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45982.919907754629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45982.919907754629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45982.919907754629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45982.919907754629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45982.919907754629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45982.919907754629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45982.919907754629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45982.919907754629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45982.919907754629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45982.919907754629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45982.919907754629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45982.919907754629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45982.919907754629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45982.919907754629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45982.919907754629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45982.919907754629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45982.919907754629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45982.919907754629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45982.919907754629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45982.919907754629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45982.919907754629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45982.919907754629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45982.919907754629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45982.919907754629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45982.919907754629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45982.919907754629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45982.919907754629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45982.919907754629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45982.919907754629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45982.919907754629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45982.919907754629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45982.919907754629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45982.919907754629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45982.919907754629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45982.919907754629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45982.919907754629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45982.919907754629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45982.919907754629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45982.919907754629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45982.919907754629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45982.919907754629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45982.919907754629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45982.919907754629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45982.919907754629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45982.919907754629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45982.919907754629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45982.919907754629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45982.919907754629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45982.919907754629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45982.919907754629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45982.919907754629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45982.919907754629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45982.919907754629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45982.919907754629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45982.919907754629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45982.919907754629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45982.919907754629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45982.919907754629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45982.919907754629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45982.919907754629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45982.919907754629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45982.919907754629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45982.919907754629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45982.919907754629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45982.919907754629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45982.919907754629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45982.919907754629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45982.919907754629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45982.919907754629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45982.919907754629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45982.919907754629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45982.919907754629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45982.919907754629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45982.919907754629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45982.919907754629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45982.919907754629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45982.919907754629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45982.919907754629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45982.919907754629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45982.919907754629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45982.919907754629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45982.919907754629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45982.919907754629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45982.919907754629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45982.919907754629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45982.919907754629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45982.919907754629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45982.919907754629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45982.919907754629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45982.919907754629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45982.919907754629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45982.919907754629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45982.919907754629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45982.919907754629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45982.919907754629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45982.919907754629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45982.919907754629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45982.919907754629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45982.919907754629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45982.919907754629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45982.919907754629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45982.919907754629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45982.919907754629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45982.919907754629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45982.919907754629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45982.919907754629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45982.919907754629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45982.919907754629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45982.919907754629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45982.919907754629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45982.919907754629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45982.919907754629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45982.919907754629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45982.919907754629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45982.919907754629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45982.919907754629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45982.919907754629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45982.919907754629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45982.919907754629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45982.919907754629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45982.919907754629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45982.919907754629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45982.919907754629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45982.919907754629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45982.919907754629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45982.919907754629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45982.919907754629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45982.919907754629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45982.919907754629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45982.919907754629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45982.919907754629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45982.919907754629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45982.919907754629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45982.919907754629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45982.919907754629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45982.919907754629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45982.919907754629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45982.919907754629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45982.919907754629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45982.919907754629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45982.919907754629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45982.919907754629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45982.919907754629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45982.919907754629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45982.919907754629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45982.919907754629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45982.919907754629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45982.919907754629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45982.919907754629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45982.919907754629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45982.919907754629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45982.919907754629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45982.919907754629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45982.919907754629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45982.919907754629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45982.919907754629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45982.919907754629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45982.919907754629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45982.919907754629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45982.919907754629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45982.919907754629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45982.919907754629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45982.919907754629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45982.919907754629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45982.919907754629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45982.919907754629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45982.919907754629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45982.919907754629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45982.919907754629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45982.919907754629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45982.919907754629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45982.919907754629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45982.919907754629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45982.919907754629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45982.919907754629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45982.919907754629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45982.919907754629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45982.919907754629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45982.919907754629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45982.919907754629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45982.919907754629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45982.919907754629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45982.919907754629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45982.919907754629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45982.919907754629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45982.919907754629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45982.919907754629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45982.919907754629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45982.919907754629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45982.919907754629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45982.919907754629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45982.919907754629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45982.919907754629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45982.919907754629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45982.919907754629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45982.919907754629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45982.919907754629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45982.919907754629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45982.919907754629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45982.919907754629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45982.919907754629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45982.919907754629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45982.919907754629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45982.919907754629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45982.919907754629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45982.919907754629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45982.919907754629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45982.919907754629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45982.919907754629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45982.919907754629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45982.919907754629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45982.919907754629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45982.919907754629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45982.919907754629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45982.919907754629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45982.919907754629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45982.919907754629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45982.919907754629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45982.919907754629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45982.919907754629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45982.919907754629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45982.919907754629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45982.919907754629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45982.919907754629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45982.919907754629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45982.919907754629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45982.919907754629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45982.919907754629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45982.919907754629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45982.919907754629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45982.919907754629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45982.919907754629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45982.919907754629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45982.919907754629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45982.919907754629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45982.919907754629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45982.919907754629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45982.919907754629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45982.919907754629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45982.919907754629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45982.919907754629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45982.919907754629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45982.919907754629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45982.919907754629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45982.919907754629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45982.919907754629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45982.919907754629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45982.919907754629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45982.919907754629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45982.919907754629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45982.919907754629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45982.919907754629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45982.919907754629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45982.919907754629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45982.919907754629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45982.919907754629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45982.919907754629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45982.919907754629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45982.919907754629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45982.919907754629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45982.919907754629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45982.919907754629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45982.919907754629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45982.919907754629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45982.919907754629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45982.919907754629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45982.919907754629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45982.919907754629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45982.919907754629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45982.919907754629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45982.919907754629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45982.919907754629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45982.919907754629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45982.919907754629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45982.919907754629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45982.919907754629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45982.919907754629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45982.919907754629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45982.919907754629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45982.919907754629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45982.919907754629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45982.919907754629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45982.919907754629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45982.919907754629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45982.919907754629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45982.919907754629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45982.919907754629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45982.919907754629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45982.919907754629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45982.919907754629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45982.919907754629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45982.919907754629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45982.919907754629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45982.919907754629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45982.919907754629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45982.919907754629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45982.919907754629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45982.919907754629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45982.919907754629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45982.919907754629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45982.919907754629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45982.919907754629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45982.919907754629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45982.919907754629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45982.919907754629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45982.919907754629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45982.919907754629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45982.919907754629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45982.919907754629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45982.919907754629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45982.919907754629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45982.919907754629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45982.919907754629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45982.919907754629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45982.919907754629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45982.919907754629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45982.919907754629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45982.919907754629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45982.919907754629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45982.919907754629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45982.919907754629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45982.919907754629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45982.919907754629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45982.919907754629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45982.919907754629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45982.919907754629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45982.919907754629</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2"/>
  <sheetViews>
    <sheetView workbookViewId="0">
      <selection activeCell="E12" sqref="E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279.4391901620329</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2</v>
      </c>
      <c r="D3" s="91" t="s">
        <v>36595</v>
      </c>
      <c r="E3" s="94" t="s">
        <v>39021</v>
      </c>
      <c r="F3" s="95">
        <v>45982.890092592592</v>
      </c>
      <c r="G3" s="96">
        <f t="shared" ref="G3:G22" ca="1" si="0">IFERROR(NOW()-F3,"")</f>
        <v>2.9815162037266418E-2</v>
      </c>
      <c r="H3" s="95">
        <v>45982.884456018517</v>
      </c>
      <c r="I3" s="113" t="str">
        <f>IFERROR(VLOOKUP(D3,DB!A:F,6,0),"")</f>
        <v>SCECO</v>
      </c>
      <c r="J3" s="113" t="str">
        <f>IFERROR(VLOOKUP(D3,DB!A:G,7,0),"")</f>
        <v>Vandalized</v>
      </c>
      <c r="K3" s="97" t="s">
        <v>39109</v>
      </c>
      <c r="L3" s="91" t="str">
        <f>IFERROR(VLOOKUP(D3,DB!A:I,9,0),"")</f>
        <v>Latis</v>
      </c>
    </row>
    <row r="4" spans="1:16" ht="15" customHeight="1">
      <c r="A4" s="113"/>
      <c r="B4" s="113" t="str">
        <f>IFERROR(VLOOKUP(D4,DB!A:K,11,0),"")</f>
        <v/>
      </c>
      <c r="C4" s="93"/>
      <c r="D4" s="91"/>
      <c r="E4" s="94"/>
      <c r="F4" s="95"/>
      <c r="G4" s="96">
        <f t="shared" ca="1" si="0"/>
        <v>45982.919907754629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45982.919907754629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45982.919907754629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45982.919907754629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45982.919907754629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45982.919907754629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45982.919907754629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45982.919907754629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45982.919907754629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45982.919907754629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45982.919907754629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45982.919907754629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45982.919907754629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45982.919907754629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45982.919907754629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45982.919907754629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45982.919907754629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45982.919907754629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45982.919907754629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1">IFERROR(NOW()-F23,"")</f>
        <v>45982.919907754629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45982.919907754629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45982.919907754629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45982.919907754629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45982.919907754629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45982.919907754629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45982.919907754629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45982.919907754629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45982.919907754629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45982.919907754629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45982.919907754629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45982.919907754629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45982.919907754629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45982.919907754629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45982.919907754629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45982.919907754629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45982.919907754629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45982.919907754629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45982.919907754629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45982.919907754629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45982.919907754629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45982.919907754629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45982.919907754629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45982.919907754629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45982.919907754629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45982.919907754629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45982.919907754629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45982.919907754629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45982.919907754629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45982.919907754629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45982.919907754629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45982.919907754629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45982.919907754629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45982.919907754629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45982.919907754629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45982.919907754629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45982.919907754629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45982.919907754629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45982.919907754629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45982.919907754629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45982.919907754629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45982.919907754629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45982.919907754629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45982.919907754629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45982.919907754629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45982.919907754629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45982.919907754629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45982.919907754629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45982.919907754629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45982.919907754629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45982.919907754629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45982.919907754629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45982.919907754629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45982.919907754629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45982.919907754629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45982.919907754629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45982.919907754629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45982.919907754629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45982.919907754629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45982.919907754629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45982.919907754629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45982.919907754629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45982.919907754629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45982.919907754629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2">IFERROR(NOW()-F87,"")</f>
        <v>45982.919907754629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45982.919907754629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45982.919907754629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45982.919907754629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45982.919907754629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45982.919907754629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45982.919907754629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45982.919907754629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45982.919907754629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45982.919907754629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45982.919907754629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45982.919907754629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45982.919907754629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45982.919907754629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45982.919907754629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45982.919907754629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45982.919907754629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45982.919907754629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45982.919907754629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45982.919907754629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45982.919907754629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45982.919907754629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45982.919907754629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45982.919907754629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45982.919907754629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45982.919907754629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45982.919907754629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45982.919907754629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45982.919907754629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45982.919907754629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45982.919907754629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45982.919907754629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45982.919907754629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45982.919907754629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45982.919907754629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45982.919907754629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45982.919907754629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45982.919907754629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45982.919907754629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45982.919907754629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45982.919907754629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45982.919907754629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45982.919907754629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45982.919907754629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45982.919907754629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45982.919907754629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45982.919907754629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45982.919907754629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45982.919907754629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45982.919907754629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45982.919907754629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45982.919907754629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45982.919907754629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45982.919907754629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45982.919907754629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45982.919907754629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45982.919907754629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45982.919907754629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45982.919907754629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45982.919907754629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45982.919907754629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45982.919907754629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45982.919907754629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45982.919907754629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3">IFERROR(NOW()-F151,"")</f>
        <v>45982.919907754629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45982.919907754629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45982.919907754629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45982.919907754629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45982.919907754629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45982.919907754629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45982.919907754629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45982.919907754629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45982.919907754629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45982.919907754629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45982.919907754629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45982.919907754629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45982.919907754629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45982.919907754629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45982.919907754629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45982.919907754629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45982.919907754629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45982.919907754629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45982.919907754629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45982.919907754629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45982.919907754629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45982.919907754629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45982.919907754629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45982.919907754629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45982.919907754629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45982.919907754629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45982.919907754629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45982.919907754629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45982.919907754629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45982.919907754629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45982.919907754629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45982.919907754629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45982.919907754629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45982.919907754629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45982.919907754629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45982.919907754629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45982.919907754629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45982.919907754629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45982.919907754629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45982.919907754629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45982.919907754629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45982.919907754629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45982.919907754629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45982.919907754629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45982.919907754629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45982.919907754629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45982.919907754629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45982.919907754629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45982.919907754629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45982.919907754629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45982.919907754629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45982.919907754629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45982.919907754629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45982.919907754629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45982.919907754629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45982.919907754629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45982.919907754629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45982.919907754629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45982.919907754629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45982.919907754629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45982.919907754629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45982.919907754629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45982.919907754629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45982.919907754629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4">IFERROR(NOW()-F215,"")</f>
        <v>45982.919907754629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45982.919907754629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45982.919907754629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45982.919907754629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45982.919907754629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45982.919907754629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45982.919907754629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45982.919907754629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45982.919907754629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45982.919907754629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45982.919907754629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45982.919907754629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45982.919907754629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45982.919907754629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45982.919907754629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45982.919907754629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45982.919907754629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45982.919907754629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45982.919907754629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45982.919907754629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45982.919907754629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45982.919907754629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45982.919907754629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45982.919907754629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45982.919907754629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45982.919907754629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45982.919907754629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45982.919907754629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45982.919907754629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45982.919907754629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45982.919907754629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45982.919907754629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45982.919907754629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45982.919907754629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45982.919907754629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45982.919907754629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45982.919907754629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45982.919907754629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45982.919907754629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45982.919907754629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45982.919907754629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45982.919907754629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45982.919907754629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45982.919907754629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45982.919907754629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45982.919907754629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45982.919907754629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45982.919907754629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45982.919907754629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45982.919907754629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45982.919907754629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45982.919907754629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45982.919907754629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45982.919907754629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45982.919907754629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45982.919907754629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45982.919907754629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45982.919907754629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45982.919907754629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45982.919907754629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45982.919907754629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45982.919907754629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45982.919907754629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45982.919907754629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5">IFERROR(NOW()-F279,"")</f>
        <v>45982.919907754629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45982.919907754629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45982.919907754629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45982.919907754629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45982.919907754629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45982.919907754629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45982.919907754629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45982.919907754629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45982.919907754629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45982.919907754629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45982.919907754629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45982.919907754629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45982.919907754629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45982.919907754629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45982.919907754629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45982.919907754629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45982.919907754629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45982.919907754629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45982.919907754629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45982.919907754629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45982.919907754629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45982.919907754629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45982.919907754629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45982.919907754629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45982.919907754629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45982.919907754629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45982.919907754629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45982.919907754629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45982.919907754629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45982.919907754629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45982.919907754629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45982.919907754629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45982.919907754629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45982.919907754629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45982.919907754629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45982.919907754629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45982.919907754629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45982.919907754629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45982.919907754629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45982.919907754629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45982.919907754629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45982.919907754629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45982.919907754629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45982.919907754629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45982.919907754629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45982.919907754629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45982.919907754629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45982.919907754629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45982.919907754629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45982.919907754629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45982.919907754629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45982.919907754629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45982.919907754629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45982.919907754629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45982.919907754629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45982.919907754629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45982.919907754629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45982.919907754629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45982.919907754629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45982.919907754629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45982.919907754629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45982.919907754629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45982.919907754629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45982.919907754629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6">IFERROR(NOW()-F343,"")</f>
        <v>45982.919907754629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45982.919907754629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45982.919907754629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45982.919907754629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45982.919907754629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45982.919907754629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45982.919907754629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45982.919907754629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45982.919907754629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45982.919907754629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45982.919907754629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45982.919907754629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45982.919907754629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45982.919907754629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45982.919907754629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45982.919907754629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45982.919907754629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45982.919907754629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45982.919907754629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45982.919907754629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45982.919907754629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45982.919907754629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45982.919907754629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45982.919907754629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45982.919907754629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45982.919907754629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45982.919907754629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45982.919907754629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45982.919907754629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45982.919907754629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45982.919907754629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45982.919907754629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45982.919907754629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45982.919907754629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45982.919907754629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45982.919907754629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45982.919907754629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45982.919907754629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45982.919907754629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45982.919907754629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45982.919907754629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45982.919907754629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45982.919907754629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45982.919907754629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45982.919907754629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45982.919907754629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45982.919907754629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45982.919907754629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45982.919907754629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45982.919907754629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45982.919907754629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45982.919907754629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45982.919907754629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45982.919907754629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45982.919907754629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45982.919907754629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45982.919907754629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45982.919907754629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45982.919907754629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45982.919907754629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45982.919907754629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45982.919907754629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45982.919907754629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45982.919907754629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52" ca="1" si="7">IFERROR(NOW()-F407,"")</f>
        <v>45982.919907754629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45982.919907754629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45982.919907754629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45982.919907754629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45982.919907754629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45982.919907754629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45982.919907754629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45982.919907754629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45982.919907754629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45982.919907754629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45982.919907754629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45982.919907754629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45982.919907754629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45982.919907754629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45982.919907754629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45982.919907754629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45982.919907754629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45982.919907754629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45982.919907754629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45982.919907754629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45982.919907754629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45982.919907754629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45982.919907754629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45982.919907754629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45982.919907754629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45982.919907754629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45982.919907754629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45982.919907754629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45982.919907754629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45982.919907754629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45982.919907754629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45982.919907754629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45982.919907754629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45982.919907754629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45982.919907754629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45982.919907754629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45982.919907754629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45982.919907754629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45982.919907754629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45982.919907754629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45982.919907754629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45982.919907754629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45982.919907754629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45982.919907754629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45982.919907754629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45982.919907754629</v>
      </c>
      <c r="H452" s="95"/>
      <c r="I452" s="113" t="str">
        <f>IFERROR(VLOOKUP(D452,DB!A:F,6,0),"")</f>
        <v/>
      </c>
      <c r="J452" s="113" t="str">
        <f>IFERROR(VLOOKUP(D452,DB!A:G,7,0),"")</f>
        <v/>
      </c>
      <c r="K452" s="97"/>
      <c r="L452" s="91" t="str">
        <f>IFERROR(VLOOKUP(D452,DB!A:I,9,0),"")</f>
        <v/>
      </c>
    </row>
  </sheetData>
  <dataValidations count="2">
    <dataValidation allowBlank="1" showInputMessage="1" showErrorMessage="1" sqref="E1" xr:uid="{A4F81451-56CC-4543-9497-104C4E44EE4B}"/>
    <dataValidation type="list" allowBlank="1" showInputMessage="1" showErrorMessage="1" sqref="E2:E4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8"/>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91.087847569440783</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56.731030439812457</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34.258796643516689</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5.4051045138912741</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1.5466091435155249</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32664</v>
      </c>
      <c r="E7" s="109" t="s">
        <v>39100</v>
      </c>
      <c r="F7" s="128">
        <v>45982.768553240741</v>
      </c>
      <c r="G7" s="111">
        <f ca="1">IFERROR(NOW()-F7,"")</f>
        <v>0.15135451388778165</v>
      </c>
      <c r="H7" s="128">
        <v>45982.753275462965</v>
      </c>
      <c r="I7" s="109" t="str">
        <f>IFERROR(VLOOKUP(D7,DB!A:F,6,0),"")</f>
        <v>SCECO</v>
      </c>
      <c r="J7" s="109" t="str">
        <f>IFERROR(VLOOKUP(D7,DB!A:G,7,0),"")</f>
        <v>Good</v>
      </c>
      <c r="K7" s="109" t="s">
        <v>39121</v>
      </c>
      <c r="L7" s="109" t="str">
        <f>IFERROR(VLOOKUP(D7,DB!A:I,9,0),"")</f>
        <v>Latis</v>
      </c>
    </row>
    <row r="8" spans="1:13">
      <c r="A8" s="109" t="s">
        <v>39122</v>
      </c>
      <c r="B8" s="109" t="str">
        <f>IFERROR(VLOOKUP(D8,DB!A:K,11,0),"")</f>
        <v>R5</v>
      </c>
      <c r="C8" s="109">
        <v>1</v>
      </c>
      <c r="D8" s="109" t="s">
        <v>15237</v>
      </c>
      <c r="E8" s="109" t="s">
        <v>39021</v>
      </c>
      <c r="F8" s="128">
        <v>45982.864016203705</v>
      </c>
      <c r="G8" s="111">
        <f ca="1">IFERROR(NOW()-F8,"")</f>
        <v>5.5891550924570765E-2</v>
      </c>
      <c r="H8" s="128">
        <v>45982.843182870369</v>
      </c>
      <c r="I8" s="109" t="str">
        <f>IFERROR(VLOOKUP(D8,DB!A:F,6,0),"")</f>
        <v>SCECO</v>
      </c>
      <c r="J8" s="109" t="str">
        <f>IFERROR(VLOOKUP(D8,DB!A:G,7,0),"")</f>
        <v>Dead</v>
      </c>
      <c r="K8" s="109" t="s">
        <v>39123</v>
      </c>
      <c r="L8" s="109" t="str">
        <f>IFERROR(VLOOKUP(D8,DB!A:I,9,0),"")</f>
        <v>Latis</v>
      </c>
    </row>
    <row r="9" spans="1:13">
      <c r="A9" s="109"/>
      <c r="B9" s="109" t="str">
        <f>IFERROR(VLOOKUP(D9,DB!A:K,11,0),"")</f>
        <v/>
      </c>
      <c r="C9" s="109"/>
      <c r="D9" s="109"/>
      <c r="E9" s="109"/>
      <c r="F9" s="109"/>
      <c r="G9" s="111">
        <f ca="1">IFERROR(NOW()-F9,"")</f>
        <v>45982.919907754629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45982.919907754629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45982.919907754629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45982.919907754629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45982.919907754629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45982.919907754629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45982.919907754629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45982.919907754629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45982.919907754629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45982.919907754629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45982.919907754629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45982.919907754629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45982.919907754629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45982.919907754629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45982.919907754629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45982.919907754629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45982.919907754629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45982.919907754629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45982.919907754629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45982.919907754629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45982.919907754629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45982.919907754629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45982.919907754629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45982.919907754629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45982.919907754629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45982.919907754629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45982.919907754629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45982.919907754629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45982.919907754629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45982.919907754629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45982.919907754629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45982.919907754629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45982.919907754629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45982.919907754629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45982.919907754629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45982.919907754629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45982.919907754629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45982.919907754629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45982.919907754629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45982.919907754629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45982.919907754629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45982.919907754629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45982.919907754629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45982.919907754629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45982.919907754629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45982.919907754629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45982.919907754629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45982.919907754629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45982.919907754629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45982.919907754629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45982.919907754629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45982.919907754629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45982.919907754629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45982.919907754629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45982.919907754629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45982.919907754629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45982.919907754629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45982.919907754629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45982.919907754629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45982.919907754629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45982.919907754629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45982.919907754629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45982.919907754629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45982.919907754629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45982.919907754629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45982.919907754629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45982.919907754629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45982.919907754629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45982.919907754629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45982.919907754629</v>
      </c>
      <c r="H78" s="109"/>
      <c r="I78" s="109" t="str">
        <f>IFERROR(VLOOKUP(D78,DB!A:F,6,0),"")</f>
        <v/>
      </c>
      <c r="J78" s="109" t="str">
        <f>IFERROR(VLOOKUP(D78,DB!A:G,7,0),"")</f>
        <v/>
      </c>
      <c r="K78" s="109"/>
      <c r="L78" s="109" t="str">
        <f>IFERROR(VLOOKUP(D78,DB!A:I,9,0),"")</f>
        <v/>
      </c>
    </row>
    <row r="79" spans="1:12">
      <c r="A79" s="131"/>
      <c r="B79" s="131" t="str">
        <f>IFERROR(VLOOKUP(D79,DB!A:K,11,0),"")</f>
        <v/>
      </c>
      <c r="C79" s="131"/>
      <c r="D79" s="131"/>
      <c r="E79" s="131"/>
      <c r="F79" s="132"/>
      <c r="G79" s="111">
        <f ca="1">IFERROR(NOW()-F79,"")</f>
        <v>45982.919907754629</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45982.919907754629</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45982.919907754629</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45982.919907754629</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45982.919907754629</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45982.919907754629</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45982.919907754629</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45982.919907754629</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45982.919907754629</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45982.919907754629</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45982.919907754629</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45982.919907754629</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45982.919907754629</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45982.919907754629</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45982.919907754629</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45982.919907754629</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45982.919907754629</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45982.919907754629</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45982.919907754629</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45982.919907754629</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45982.919907754629</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45982.919907754629</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45982.919907754629</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45982.919907754629</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45982.919907754629</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45982.919907754629</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45982.919907754629</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45982.919907754629</v>
      </c>
      <c r="H106" s="132"/>
      <c r="I106" s="131" t="str">
        <f>IFERROR(VLOOKUP(D106,DB!A:F,6,0),"")</f>
        <v/>
      </c>
      <c r="J106" s="131" t="str">
        <f>IFERROR(VLOOKUP(D106,DB!A:G,7,0),"")</f>
        <v/>
      </c>
      <c r="K106" s="131"/>
      <c r="L106" s="131" t="str">
        <f>IFERROR(VLOOKUP(D106,DB!A:I,9,0),"")</f>
        <v/>
      </c>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tabSelected="1"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1</v>
      </c>
      <c r="D2" s="119" t="s">
        <v>35412</v>
      </c>
      <c r="E2" s="109" t="s">
        <v>39021</v>
      </c>
      <c r="F2" s="121">
        <v>45982.766782407409</v>
      </c>
      <c r="G2" s="104">
        <f t="shared" ref="G2:G30" ca="1" si="0">IFERROR(NOW()-F2,"-")</f>
        <v>0.15312534722033888</v>
      </c>
      <c r="H2" s="121">
        <v>45982.77244212963</v>
      </c>
      <c r="I2" s="119" t="str">
        <f>IFERROR(VLOOKUP(D2,DB!A:F,6,0),"")</f>
        <v>Generator-SG</v>
      </c>
      <c r="J2" s="119" t="str">
        <f>IFERROR(VLOOKUP(D2,DB!A:G,7,0),"")</f>
        <v>Dead</v>
      </c>
      <c r="K2" s="122" t="s">
        <v>39125</v>
      </c>
      <c r="L2" s="123" t="str">
        <f>IFERROR(VLOOKUP(D2,DB!A:I,9,0),"")</f>
        <v>Latis</v>
      </c>
    </row>
    <row r="3" spans="1:16382" ht="31.5" customHeight="1">
      <c r="A3" s="118" t="s">
        <v>39126</v>
      </c>
      <c r="B3" s="119" t="str">
        <f>IFERROR(VLOOKUP(D3,DB!A:K,11,0),"")</f>
        <v>R6</v>
      </c>
      <c r="C3" s="120">
        <v>1</v>
      </c>
      <c r="D3" s="119" t="s">
        <v>35237</v>
      </c>
      <c r="E3" s="109" t="s">
        <v>39021</v>
      </c>
      <c r="F3" s="121">
        <v>45982.893553240741</v>
      </c>
      <c r="G3" s="104">
        <f t="shared" ca="1" si="0"/>
        <v>2.635451388778165E-2</v>
      </c>
      <c r="H3" s="121">
        <v>45982.893495370372</v>
      </c>
      <c r="I3" s="119" t="str">
        <f>IFERROR(VLOOKUP(D3,DB!A:F,6,0),"")</f>
        <v>SCECO</v>
      </c>
      <c r="J3" s="119" t="str">
        <f>IFERROR(VLOOKUP(D3,DB!A:G,7,0),"")</f>
        <v>Vandalized</v>
      </c>
      <c r="K3" s="122" t="s">
        <v>39125</v>
      </c>
      <c r="L3" s="123" t="str">
        <f>IFERROR(VLOOKUP(D3,DB!A:I,9,0),"")</f>
        <v>Latis</v>
      </c>
    </row>
    <row r="4" spans="1:16382" ht="31.5" customHeight="1">
      <c r="A4" s="118"/>
      <c r="B4" s="119" t="str">
        <f>IFERROR(VLOOKUP(D4,DB!A:K,11,0),"")</f>
        <v/>
      </c>
      <c r="C4" s="120"/>
      <c r="D4" s="119"/>
      <c r="E4" s="109"/>
      <c r="F4" s="121"/>
      <c r="G4" s="104">
        <f t="shared" ca="1" si="0"/>
        <v>45982.919907754629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45982.919907754629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45982.919907754629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45982.919907754629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45982.919907754629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45982.919907754629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45982.919907754629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45982.919907754629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45982.919907754629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45982.919907754629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45982.919907754629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45982.919907754629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45982.919907754629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45982.919907754629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45982.919907754629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45982.919907754629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45982.919907754629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45982.919907754629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45982.919907754629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45982.919907754629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45982.919907754629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45982.919907754629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45982.919907754629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45982.919907754629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45982.919907754629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45982.919907754629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45982.919907754629</v>
      </c>
      <c r="H30" s="121"/>
      <c r="I30" s="119" t="str">
        <f>IFERROR(VLOOKUP(D30,DB!A:F,6,0),"")</f>
        <v/>
      </c>
      <c r="J30" s="119" t="str">
        <f>IFERROR(VLOOKUP(D30,DB!A:G,7,0),"")</f>
        <v/>
      </c>
      <c r="K30" s="122"/>
      <c r="L30" s="123"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2025-11-21T19:06:44Z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